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quidliquid" sheetId="1" r:id="rId1"/>
    <sheet name="Лист3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<sst xmlns="http://schemas.openxmlformats.org/spreadsheetml/2006/main" count="62" uniqueCount="48">
  <si>
    <t>Наименование</t>
  </si>
  <si>
    <t>кол-во</t>
  </si>
  <si>
    <t>цена</t>
  </si>
  <si>
    <t>1 колонка</t>
  </si>
  <si>
    <t>2 колонка</t>
  </si>
  <si>
    <t>МРЦ*</t>
  </si>
  <si>
    <r>
      <t xml:space="preserve">L-Carnitine Crystal 2500 Citrus 500 ml:                                    </t>
    </r>
    <r>
      <rPr>
        <b/>
        <sz val="10"/>
        <rFont val="Calibri"/>
        <family val="2"/>
      </rPr>
      <t xml:space="preserve"> </t>
    </r>
    <r>
      <rPr>
        <b/>
        <sz val="9"/>
        <rFont val="Calibri"/>
        <family val="2"/>
      </rPr>
      <t xml:space="preserve">
</t>
    </r>
  </si>
  <si>
    <r>
      <t xml:space="preserve">L-Carnitine Crystal 2500 Red berry 500 ml:                             </t>
    </r>
    <r>
      <rPr>
        <b/>
        <sz val="9"/>
        <rFont val="Calibri"/>
        <family val="2"/>
      </rPr>
      <t xml:space="preserve">
</t>
    </r>
  </si>
  <si>
    <r>
      <t xml:space="preserve">L-Carnitine Crystal 2500 Red berry 1000 ml:                          </t>
    </r>
    <r>
      <rPr>
        <b/>
        <sz val="9"/>
        <rFont val="Calibri"/>
        <family val="2"/>
      </rPr>
      <t xml:space="preserve">
</t>
    </r>
  </si>
  <si>
    <r>
      <t xml:space="preserve">L-Carnitine Crystal 2500 Citrus 1000 ml:                   </t>
    </r>
    <r>
      <rPr>
        <b/>
        <sz val="11"/>
        <rFont val="Calibri"/>
        <family val="2"/>
      </rPr>
      <t xml:space="preserve">                       </t>
    </r>
    <r>
      <rPr>
        <b/>
        <sz val="9"/>
        <rFont val="Calibri"/>
        <family val="2"/>
      </rPr>
      <t xml:space="preserve">
- Сертификаты РФ и Европы.</t>
    </r>
  </si>
  <si>
    <t>© Сергей Косарев - руководитель отдела маркетинга LIQUID &amp; LIQUID.</t>
  </si>
  <si>
    <t>СУММА (без %)</t>
  </si>
  <si>
    <t>СУММА ЗАКАЗА</t>
  </si>
  <si>
    <t>ВАШ ЗАКАЗ</t>
  </si>
  <si>
    <r>
      <t>L-Carnitine Crystal 5000 Citrus 500 ml:</t>
    </r>
    <r>
      <rPr>
        <b/>
        <sz val="12"/>
        <rFont val="Calibri"/>
        <family val="2"/>
      </rPr>
      <t xml:space="preserve">*** </t>
    </r>
    <r>
      <rPr>
        <b/>
        <sz val="11"/>
        <rFont val="Calibri"/>
        <family val="2"/>
      </rPr>
      <t xml:space="preserve">                                 </t>
    </r>
    <r>
      <rPr>
        <b/>
        <sz val="10"/>
        <rFont val="Calibri"/>
        <family val="2"/>
      </rPr>
      <t xml:space="preserve"> </t>
    </r>
    <r>
      <rPr>
        <b/>
        <sz val="9"/>
        <rFont val="Calibri"/>
        <family val="2"/>
      </rPr>
      <t xml:space="preserve">
</t>
    </r>
  </si>
  <si>
    <r>
      <t>L-Carnitine Crystal 5000 Citrus 1000 ml:</t>
    </r>
    <r>
      <rPr>
        <b/>
        <sz val="12"/>
        <rFont val="Calibri"/>
        <family val="2"/>
      </rPr>
      <t>***</t>
    </r>
    <r>
      <rPr>
        <b/>
        <sz val="11"/>
        <rFont val="Calibri"/>
        <family val="2"/>
      </rPr>
      <t xml:space="preserve">                             </t>
    </r>
    <r>
      <rPr>
        <b/>
        <sz val="10"/>
        <rFont val="Calibri"/>
        <family val="2"/>
      </rPr>
      <t xml:space="preserve"> </t>
    </r>
    <r>
      <rPr>
        <b/>
        <sz val="9"/>
        <rFont val="Calibri"/>
        <family val="2"/>
      </rPr>
      <t xml:space="preserve">
</t>
    </r>
  </si>
  <si>
    <r>
      <t>Соllagen Velvet + ACE Red berry 1000 ml:</t>
    </r>
    <r>
      <rPr>
        <b/>
        <sz val="12"/>
        <rFont val="Calibri"/>
        <family val="2"/>
      </rPr>
      <t>****</t>
    </r>
    <r>
      <rPr>
        <b/>
        <sz val="11"/>
        <rFont val="Calibri"/>
        <family val="2"/>
      </rPr>
      <t xml:space="preserve">                               </t>
    </r>
    <r>
      <rPr>
        <b/>
        <sz val="9"/>
        <rFont val="Calibri"/>
        <family val="2"/>
      </rPr>
      <t xml:space="preserve">
</t>
    </r>
  </si>
  <si>
    <t>**** - Лучший Collagen, среди спортивного питания в РФ. По результатам опроса наших оптовых партнёров.</t>
  </si>
  <si>
    <t>* - Минимальная розничная цена.</t>
  </si>
  <si>
    <t>*** - Лидер рынка продаж, среди L-Carnitine высокой концентрации. По результатам опроса наших оптовых партнёров.</t>
  </si>
  <si>
    <t>от 15 000 руб.</t>
  </si>
  <si>
    <t>от 40 000 руб.</t>
  </si>
  <si>
    <t>LIQUID &amp; LIQUID - ЭКСПЕРТ В ПРОИЗВОДСТВЕ ЭКСТРАКТОВ ДЛЯ СПОРТА</t>
  </si>
  <si>
    <r>
      <t xml:space="preserve">Acetyl L-Carnitine 1500 Red berry 1000 ml:                                          </t>
    </r>
    <r>
      <rPr>
        <b/>
        <sz val="9"/>
        <rFont val="Calibri"/>
        <family val="2"/>
      </rPr>
      <t xml:space="preserve">
- Сертификаты РФ и Европы.</t>
    </r>
  </si>
  <si>
    <r>
      <t>L-Carnitine Crystal 5000 Red berry 500 ml:</t>
    </r>
    <r>
      <rPr>
        <b/>
        <sz val="12"/>
        <rFont val="Calibri"/>
        <family val="2"/>
      </rPr>
      <t xml:space="preserve">*** </t>
    </r>
    <r>
      <rPr>
        <b/>
        <sz val="11"/>
        <rFont val="Calibri"/>
        <family val="2"/>
      </rPr>
      <t xml:space="preserve">                                 </t>
    </r>
    <r>
      <rPr>
        <b/>
        <sz val="10"/>
        <rFont val="Calibri"/>
        <family val="2"/>
      </rPr>
      <t xml:space="preserve"> </t>
    </r>
    <r>
      <rPr>
        <b/>
        <sz val="9"/>
        <rFont val="Calibri"/>
        <family val="2"/>
      </rPr>
      <t xml:space="preserve">
</t>
    </r>
  </si>
  <si>
    <r>
      <t xml:space="preserve">Collagen Velvet White Hyaluronic Acid + C  500 ml:                            </t>
    </r>
    <r>
      <rPr>
        <b/>
        <sz val="9"/>
        <rFont val="Calibri"/>
        <family val="2"/>
      </rPr>
      <t xml:space="preserve">
</t>
    </r>
  </si>
  <si>
    <t>ВЫРУЧКА</t>
  </si>
  <si>
    <t>ДОХОД</t>
  </si>
  <si>
    <t>НАЦЕНКА</t>
  </si>
  <si>
    <r>
      <t xml:space="preserve">L-Carnitine Crystal 2500 Citrus 25 ml:                                 </t>
    </r>
    <r>
      <rPr>
        <b/>
        <sz val="10"/>
        <rFont val="Calibri"/>
        <family val="2"/>
      </rPr>
      <t xml:space="preserve"> </t>
    </r>
    <r>
      <rPr>
        <b/>
        <sz val="9"/>
        <rFont val="Calibri"/>
        <family val="2"/>
      </rPr>
      <t xml:space="preserve">
</t>
    </r>
  </si>
  <si>
    <t>** - Обязательное условие.</t>
  </si>
  <si>
    <t>6 шт. в коробке</t>
  </si>
  <si>
    <t>12 шт. в коробке</t>
  </si>
  <si>
    <r>
      <t xml:space="preserve">L-Carnitine Crystal 2500 Red berry 25 ml:                         </t>
    </r>
    <r>
      <rPr>
        <b/>
        <sz val="10"/>
        <rFont val="Calibri"/>
        <family val="2"/>
      </rPr>
      <t xml:space="preserve"> </t>
    </r>
    <r>
      <rPr>
        <b/>
        <sz val="9"/>
        <rFont val="Calibri"/>
        <family val="2"/>
      </rPr>
      <t xml:space="preserve">
</t>
    </r>
  </si>
  <si>
    <r>
      <t>L-Carnitine Crystal 5000 Citrus 25 ml:</t>
    </r>
    <r>
      <rPr>
        <b/>
        <sz val="12"/>
        <rFont val="Calibri"/>
        <family val="2"/>
      </rPr>
      <t>***</t>
    </r>
    <r>
      <rPr>
        <b/>
        <sz val="11"/>
        <rFont val="Calibri"/>
        <family val="2"/>
      </rPr>
      <t xml:space="preserve">                                  </t>
    </r>
    <r>
      <rPr>
        <b/>
        <sz val="10"/>
        <rFont val="Calibri"/>
        <family val="2"/>
      </rPr>
      <t xml:space="preserve"> </t>
    </r>
    <r>
      <rPr>
        <b/>
        <sz val="9"/>
        <rFont val="Calibri"/>
        <family val="2"/>
      </rPr>
      <t xml:space="preserve">
</t>
    </r>
  </si>
  <si>
    <r>
      <t>L-Carnitine Crystal 5000 Red berry 25 ml:</t>
    </r>
    <r>
      <rPr>
        <b/>
        <sz val="12"/>
        <rFont val="Calibri"/>
        <family val="2"/>
      </rPr>
      <t>***</t>
    </r>
    <r>
      <rPr>
        <b/>
        <sz val="11"/>
        <rFont val="Calibri"/>
        <family val="2"/>
      </rPr>
      <t xml:space="preserve">                                  </t>
    </r>
    <r>
      <rPr>
        <b/>
        <sz val="10"/>
        <rFont val="Calibri"/>
        <family val="2"/>
      </rPr>
      <t xml:space="preserve"> </t>
    </r>
    <r>
      <rPr>
        <b/>
        <sz val="9"/>
        <rFont val="Calibri"/>
        <family val="2"/>
      </rPr>
      <t xml:space="preserve">
</t>
    </r>
  </si>
  <si>
    <r>
      <t>Соllagen Velvet + ACE Red berry 50 ml:</t>
    </r>
    <r>
      <rPr>
        <b/>
        <sz val="12"/>
        <rFont val="Calibri"/>
        <family val="2"/>
      </rPr>
      <t>****</t>
    </r>
    <r>
      <rPr>
        <b/>
        <sz val="11"/>
        <rFont val="Calibri"/>
        <family val="2"/>
      </rPr>
      <t xml:space="preserve">                               </t>
    </r>
    <r>
      <rPr>
        <b/>
        <sz val="9"/>
        <rFont val="Calibri"/>
        <family val="2"/>
      </rPr>
      <t xml:space="preserve">
</t>
    </r>
  </si>
  <si>
    <t>Цена за одну ампулу. 20 амп. в упаковке**</t>
  </si>
  <si>
    <t>Цена за один шот. 20 шотов в упаковке**</t>
  </si>
  <si>
    <t>Бутылки 500 мл</t>
  </si>
  <si>
    <t>Бутылки 1000 мл</t>
  </si>
  <si>
    <t>Ампулы и шоты</t>
  </si>
  <si>
    <t xml:space="preserve">      ООО "Ликвид энд Ликвид"
125212, г. Москва, ул. Адмирала Макарова, д. 8/1, пом. 101Ц
ИНН/КПП 7743913684/774301001
ОГРН 1147746055038
р/с 40702810502790003056
к/с 30101810200000000593
АО "АЛЬФА-БАНК"
БИК 044525593
www.liquidliquid.ru
Связаться с нами:
+7 (495) 726-19-46
+7 (906) 788-76-40 (WhatsApp)
info@liquidliquid.ru
zakaz@liquidliquid.ru
</t>
  </si>
  <si>
    <t>%</t>
  </si>
  <si>
    <r>
      <t>Crazzy 5000 L-Carnitine + Drive Effect 60 ml:</t>
    </r>
    <r>
      <rPr>
        <b/>
        <sz val="12"/>
        <rFont val="Calibri"/>
        <family val="2"/>
      </rPr>
      <t>***</t>
    </r>
    <r>
      <rPr>
        <b/>
        <sz val="11"/>
        <rFont val="Calibri"/>
        <family val="2"/>
      </rPr>
      <t xml:space="preserve">                         </t>
    </r>
    <r>
      <rPr>
        <b/>
        <sz val="9"/>
        <rFont val="Calibri"/>
        <family val="2"/>
      </rPr>
      <t xml:space="preserve">
</t>
    </r>
  </si>
  <si>
    <r>
      <t xml:space="preserve">Viper 3000 Guarana + Nootropic Effect 25 ml:                       </t>
    </r>
    <r>
      <rPr>
        <b/>
        <sz val="9"/>
        <rFont val="Calibri"/>
        <family val="2"/>
      </rPr>
      <t xml:space="preserve">
</t>
    </r>
  </si>
  <si>
    <t>ОСТОРОЖНО! КУСАЕТСЯ! VIPER 3000 GUARANA + NOOTROPIC EFFECT</t>
  </si>
  <si>
    <r>
      <t xml:space="preserve">Acetyl L-Carnitine 1500 Red berry 25 ml:                                  </t>
    </r>
    <r>
      <rPr>
        <b/>
        <sz val="10"/>
        <rFont val="Calibri"/>
        <family val="2"/>
      </rPr>
      <t xml:space="preserve"> </t>
    </r>
    <r>
      <rPr>
        <b/>
        <sz val="9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</si>
</sst>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&quot;р.&quot;"/>
    <numFmt numFmtId="183" formatCode="#,##0;[Red]#,##0"/>
    <numFmt numFmtId="184" formatCode="#,##0.00&quot;р.&quot;;[Red]#,##0.00&quot;р.&quot;"/>
    <numFmt numFmtId="185" formatCode="#,##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.00000"/>
    <numFmt numFmtId="192" formatCode="0.0000"/>
    <numFmt numFmtId="193" formatCode="0.000"/>
    <numFmt numFmtId="194" formatCode="0.0"/>
    <numFmt numFmtId="195" formatCode="0.0%"/>
    <numFmt numFmtId="196" formatCode="0.000%"/>
    <numFmt numFmtId="197" formatCode="0.0000%"/>
    <numFmt numFmtId="198" formatCode="0.000000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23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9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u val="single"/>
      <sz val="11"/>
      <color indexed="20"/>
      <name val="Calibri"/>
      <family val="2"/>
    </font>
    <font>
      <sz val="11"/>
      <name val="Cambria"/>
      <family val="1"/>
    </font>
    <font>
      <sz val="11"/>
      <color indexed="55"/>
      <name val="Calibri"/>
      <family val="2"/>
    </font>
    <font>
      <sz val="11"/>
      <color indexed="23"/>
      <name val="Calibri"/>
      <family val="2"/>
    </font>
    <font>
      <b/>
      <i/>
      <sz val="11"/>
      <color indexed="62"/>
      <name val="Calibri"/>
      <family val="2"/>
    </font>
    <font>
      <sz val="10"/>
      <name val="Calibri"/>
      <family val="2"/>
    </font>
    <font>
      <sz val="9"/>
      <color indexed="10"/>
      <name val="Calibri"/>
      <family val="2"/>
    </font>
    <font>
      <b/>
      <sz val="12"/>
      <color indexed="62"/>
      <name val="Calibri"/>
      <family val="2"/>
    </font>
    <font>
      <b/>
      <sz val="20"/>
      <color indexed="56"/>
      <name val="Calibri"/>
      <family val="2"/>
    </font>
    <font>
      <u val="single"/>
      <sz val="11"/>
      <color theme="11"/>
      <name val="Calibri"/>
      <family val="2"/>
    </font>
    <font>
      <sz val="11"/>
      <color theme="0" tint="-0.3499799966812134"/>
      <name val="Calibri"/>
      <family val="2"/>
    </font>
    <font>
      <sz val="11"/>
      <color theme="0" tint="-0.4999699890613556"/>
      <name val="Calibri"/>
      <family val="2"/>
    </font>
    <font>
      <b/>
      <i/>
      <sz val="11"/>
      <color theme="8" tint="-0.4999699890613556"/>
      <name val="Calibri"/>
      <family val="2"/>
    </font>
    <font>
      <sz val="9"/>
      <color rgb="FFFF0000"/>
      <name val="Calibri"/>
      <family val="2"/>
    </font>
    <font>
      <b/>
      <sz val="12"/>
      <color theme="8" tint="-0.4999699890613556"/>
      <name val="Calibri"/>
      <family val="2"/>
    </font>
    <font>
      <b/>
      <sz val="20"/>
      <color rgb="FF00206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19" fillId="0" borderId="0" applyNumberFormat="0" applyFill="0" applyBorder="0" applyProtection="0">
      <alignment/>
    </xf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3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17" fillId="15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0" fillId="16" borderId="0" xfId="0" applyFill="1" applyAlignment="1" applyProtection="1">
      <alignment/>
      <protection hidden="1"/>
    </xf>
    <xf numFmtId="0" fontId="37" fillId="0" borderId="0" xfId="0" applyFont="1" applyAlignment="1" applyProtection="1">
      <alignment horizontal="left" vertical="center"/>
      <protection hidden="1"/>
    </xf>
    <xf numFmtId="1" fontId="18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0" fillId="17" borderId="0" xfId="0" applyFill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0" fontId="48" fillId="17" borderId="0" xfId="0" applyFont="1" applyFill="1" applyAlignment="1" applyProtection="1">
      <alignment/>
      <protection hidden="1"/>
    </xf>
    <xf numFmtId="0" fontId="41" fillId="17" borderId="0" xfId="0" applyFont="1" applyFill="1" applyAlignment="1" applyProtection="1">
      <alignment horizontal="center" vertical="center"/>
      <protection hidden="1"/>
    </xf>
    <xf numFmtId="1" fontId="18" fillId="17" borderId="0" xfId="0" applyNumberFormat="1" applyFont="1" applyFill="1" applyAlignment="1" applyProtection="1">
      <alignment horizontal="right"/>
      <protection hidden="1"/>
    </xf>
    <xf numFmtId="1" fontId="41" fillId="17" borderId="0" xfId="0" applyNumberFormat="1" applyFont="1" applyFill="1" applyAlignment="1" applyProtection="1">
      <alignment horizontal="left" vertical="center"/>
      <protection hidden="1"/>
    </xf>
    <xf numFmtId="1" fontId="18" fillId="17" borderId="0" xfId="0" applyNumberFormat="1" applyFont="1" applyFill="1" applyAlignment="1" applyProtection="1">
      <alignment/>
      <protection hidden="1"/>
    </xf>
    <xf numFmtId="0" fontId="41" fillId="17" borderId="0" xfId="42" applyFont="1" applyFill="1" applyAlignment="1" applyProtection="1">
      <alignment horizontal="left" vertical="center"/>
      <protection hidden="1"/>
    </xf>
    <xf numFmtId="1" fontId="41" fillId="17" borderId="0" xfId="42" applyNumberFormat="1" applyFont="1" applyFill="1" applyAlignment="1" applyProtection="1">
      <alignment horizontal="center" vertical="center"/>
      <protection hidden="1"/>
    </xf>
    <xf numFmtId="1" fontId="41" fillId="17" borderId="0" xfId="42" applyNumberFormat="1" applyFont="1" applyFill="1" applyAlignment="1" applyProtection="1">
      <alignment horizontal="left" vertical="center"/>
      <protection hidden="1"/>
    </xf>
    <xf numFmtId="0" fontId="18" fillId="17" borderId="0" xfId="0" applyFont="1" applyFill="1" applyAlignment="1" applyProtection="1">
      <alignment horizontal="left"/>
      <protection hidden="1"/>
    </xf>
    <xf numFmtId="0" fontId="18" fillId="17" borderId="0" xfId="0" applyFont="1" applyFill="1" applyAlignment="1" applyProtection="1">
      <alignment horizontal="right"/>
      <protection hidden="1"/>
    </xf>
    <xf numFmtId="0" fontId="18" fillId="17" borderId="0" xfId="0" applyFont="1" applyFill="1" applyAlignment="1" applyProtection="1">
      <alignment/>
      <protection hidden="1"/>
    </xf>
    <xf numFmtId="9" fontId="28" fillId="0" borderId="10" xfId="0" applyNumberFormat="1" applyFont="1" applyBorder="1" applyAlignment="1" applyProtection="1">
      <alignment horizontal="center" vertical="center"/>
      <protection hidden="1"/>
    </xf>
    <xf numFmtId="1" fontId="25" fillId="0" borderId="11" xfId="0" applyNumberFormat="1" applyFont="1" applyBorder="1" applyAlignment="1" applyProtection="1">
      <alignment horizontal="center" vertical="center" wrapText="1"/>
      <protection hidden="1"/>
    </xf>
    <xf numFmtId="1" fontId="18" fillId="0" borderId="11" xfId="0" applyNumberFormat="1" applyFont="1" applyBorder="1" applyAlignment="1" applyProtection="1">
      <alignment horizontal="center" vertical="center"/>
      <protection hidden="1"/>
    </xf>
    <xf numFmtId="1" fontId="41" fillId="17" borderId="0" xfId="0" applyNumberFormat="1" applyFont="1" applyFill="1" applyAlignment="1" applyProtection="1">
      <alignment horizontal="right"/>
      <protection hidden="1"/>
    </xf>
    <xf numFmtId="1" fontId="41" fillId="17" borderId="0" xfId="0" applyNumberFormat="1" applyFont="1" applyFill="1" applyAlignment="1" applyProtection="1">
      <alignment horizontal="center"/>
      <protection hidden="1"/>
    </xf>
    <xf numFmtId="0" fontId="18" fillId="17" borderId="0" xfId="0" applyFont="1" applyFill="1" applyAlignment="1" applyProtection="1">
      <alignment horizontal="right" vertical="center"/>
      <protection hidden="1"/>
    </xf>
    <xf numFmtId="0" fontId="23" fillId="17" borderId="12" xfId="0" applyFont="1" applyFill="1" applyBorder="1" applyAlignment="1" applyProtection="1">
      <alignment horizontal="right" wrapText="1"/>
      <protection hidden="1"/>
    </xf>
    <xf numFmtId="0" fontId="23" fillId="17" borderId="10" xfId="0" applyFont="1" applyFill="1" applyBorder="1" applyAlignment="1" applyProtection="1">
      <alignment horizontal="right" wrapText="1"/>
      <protection hidden="1"/>
    </xf>
    <xf numFmtId="0" fontId="21" fillId="17" borderId="13" xfId="0" applyFont="1" applyFill="1" applyBorder="1" applyAlignment="1" applyProtection="1">
      <alignment horizontal="left" wrapText="1"/>
      <protection hidden="1"/>
    </xf>
    <xf numFmtId="182" fontId="9" fillId="18" borderId="14" xfId="0" applyNumberFormat="1" applyFont="1" applyFill="1" applyBorder="1" applyAlignment="1" applyProtection="1">
      <alignment horizontal="right" vertical="center"/>
      <protection hidden="1"/>
    </xf>
    <xf numFmtId="182" fontId="9" fillId="18" borderId="11" xfId="0" applyNumberFormat="1" applyFont="1" applyFill="1" applyBorder="1" applyAlignment="1" applyProtection="1">
      <alignment horizontal="right" vertical="center"/>
      <protection hidden="1"/>
    </xf>
    <xf numFmtId="182" fontId="9" fillId="19" borderId="11" xfId="0" applyNumberFormat="1" applyFont="1" applyFill="1" applyBorder="1" applyAlignment="1" applyProtection="1">
      <alignment horizontal="right" vertical="center"/>
      <protection hidden="1"/>
    </xf>
    <xf numFmtId="182" fontId="21" fillId="20" borderId="11" xfId="0" applyNumberFormat="1" applyFont="1" applyFill="1" applyBorder="1" applyAlignment="1" applyProtection="1">
      <alignment horizontal="right"/>
      <protection hidden="1"/>
    </xf>
    <xf numFmtId="182" fontId="21" fillId="21" borderId="11" xfId="0" applyNumberFormat="1" applyFont="1" applyFill="1" applyBorder="1" applyAlignment="1" applyProtection="1">
      <alignment horizontal="right"/>
      <protection hidden="1"/>
    </xf>
    <xf numFmtId="0" fontId="31" fillId="16" borderId="10" xfId="0" applyFont="1" applyFill="1" applyBorder="1" applyAlignment="1" applyProtection="1">
      <alignment horizontal="center" vertical="center"/>
      <protection hidden="1"/>
    </xf>
    <xf numFmtId="0" fontId="49" fillId="16" borderId="15" xfId="0" applyFont="1" applyFill="1" applyBorder="1" applyAlignment="1" applyProtection="1">
      <alignment horizontal="center" vertical="center"/>
      <protection hidden="1"/>
    </xf>
    <xf numFmtId="0" fontId="31" fillId="16" borderId="10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/>
      <protection hidden="1"/>
    </xf>
    <xf numFmtId="0" fontId="33" fillId="16" borderId="0" xfId="0" applyFont="1" applyFill="1" applyAlignment="1" applyProtection="1">
      <alignment/>
      <protection hidden="1"/>
    </xf>
    <xf numFmtId="0" fontId="21" fillId="17" borderId="12" xfId="0" applyFont="1" applyFill="1" applyBorder="1" applyAlignment="1" applyProtection="1">
      <alignment horizontal="left" wrapText="1"/>
      <protection hidden="1"/>
    </xf>
    <xf numFmtId="0" fontId="31" fillId="16" borderId="15" xfId="0" applyFont="1" applyFill="1" applyBorder="1" applyAlignment="1" applyProtection="1">
      <alignment horizontal="center" vertical="center"/>
      <protection hidden="1"/>
    </xf>
    <xf numFmtId="182" fontId="21" fillId="18" borderId="11" xfId="0" applyNumberFormat="1" applyFont="1" applyFill="1" applyBorder="1" applyAlignment="1" applyProtection="1">
      <alignment horizontal="right"/>
      <protection hidden="1"/>
    </xf>
    <xf numFmtId="182" fontId="21" fillId="18" borderId="14" xfId="0" applyNumberFormat="1" applyFont="1" applyFill="1" applyBorder="1" applyAlignment="1" applyProtection="1">
      <alignment horizontal="right"/>
      <protection hidden="1"/>
    </xf>
    <xf numFmtId="194" fontId="46" fillId="0" borderId="0" xfId="0" applyNumberFormat="1" applyFont="1" applyAlignment="1" applyProtection="1">
      <alignment/>
      <protection hidden="1"/>
    </xf>
    <xf numFmtId="0" fontId="31" fillId="16" borderId="15" xfId="0" applyFont="1" applyFill="1" applyBorder="1" applyAlignment="1" applyProtection="1">
      <alignment horizontal="center" vertical="center" wrapText="1"/>
      <protection hidden="1"/>
    </xf>
    <xf numFmtId="182" fontId="9" fillId="21" borderId="11" xfId="0" applyNumberFormat="1" applyFont="1" applyFill="1" applyBorder="1" applyAlignment="1" applyProtection="1">
      <alignment horizontal="right" vertical="center"/>
      <protection hidden="1"/>
    </xf>
    <xf numFmtId="9" fontId="35" fillId="21" borderId="11" xfId="57" applyFont="1" applyFill="1" applyBorder="1" applyAlignment="1" applyProtection="1">
      <alignment horizontal="right" vertical="center"/>
      <protection hidden="1"/>
    </xf>
    <xf numFmtId="0" fontId="25" fillId="22" borderId="14" xfId="0" applyFont="1" applyFill="1" applyBorder="1" applyAlignment="1" applyProtection="1">
      <alignment vertical="center"/>
      <protection hidden="1"/>
    </xf>
    <xf numFmtId="0" fontId="25" fillId="22" borderId="16" xfId="0" applyFont="1" applyFill="1" applyBorder="1" applyAlignment="1" applyProtection="1">
      <alignment vertical="center"/>
      <protection hidden="1"/>
    </xf>
    <xf numFmtId="0" fontId="25" fillId="22" borderId="17" xfId="0" applyFont="1" applyFill="1" applyBorder="1" applyAlignment="1" applyProtection="1">
      <alignment vertical="center"/>
      <protection hidden="1"/>
    </xf>
    <xf numFmtId="0" fontId="26" fillId="23" borderId="14" xfId="0" applyFont="1" applyFill="1" applyBorder="1" applyAlignment="1" applyProtection="1">
      <alignment wrapText="1"/>
      <protection hidden="1"/>
    </xf>
    <xf numFmtId="0" fontId="26" fillId="23" borderId="16" xfId="0" applyFont="1" applyFill="1" applyBorder="1" applyAlignment="1" applyProtection="1">
      <alignment wrapText="1"/>
      <protection hidden="1"/>
    </xf>
    <xf numFmtId="0" fontId="26" fillId="23" borderId="17" xfId="0" applyFont="1" applyFill="1" applyBorder="1" applyAlignment="1" applyProtection="1">
      <alignment wrapText="1"/>
      <protection hidden="1"/>
    </xf>
    <xf numFmtId="9" fontId="25" fillId="22" borderId="16" xfId="0" applyNumberFormat="1" applyFont="1" applyFill="1" applyBorder="1" applyAlignment="1" applyProtection="1">
      <alignment vertical="center"/>
      <protection hidden="1"/>
    </xf>
    <xf numFmtId="9" fontId="26" fillId="23" borderId="16" xfId="0" applyNumberFormat="1" applyFont="1" applyFill="1" applyBorder="1" applyAlignment="1" applyProtection="1">
      <alignment wrapText="1"/>
      <protection hidden="1"/>
    </xf>
    <xf numFmtId="9" fontId="35" fillId="21" borderId="11" xfId="57" applyFont="1" applyFill="1" applyBorder="1" applyAlignment="1" applyProtection="1">
      <alignment horizontal="center" vertical="center"/>
      <protection hidden="1"/>
    </xf>
    <xf numFmtId="9" fontId="1" fillId="0" borderId="13" xfId="57" applyNumberFormat="1" applyBorder="1" applyAlignment="1" applyProtection="1">
      <alignment horizontal="right" vertical="center"/>
      <protection hidden="1"/>
    </xf>
    <xf numFmtId="9" fontId="1" fillId="0" borderId="10" xfId="57" applyNumberFormat="1" applyBorder="1" applyAlignment="1" applyProtection="1">
      <alignment horizontal="right" vertical="center"/>
      <protection hidden="1"/>
    </xf>
    <xf numFmtId="182" fontId="22" fillId="16" borderId="13" xfId="0" applyNumberFormat="1" applyFont="1" applyFill="1" applyBorder="1" applyAlignment="1" applyProtection="1">
      <alignment horizontal="right" vertical="center"/>
      <protection hidden="1"/>
    </xf>
    <xf numFmtId="182" fontId="22" fillId="16" borderId="10" xfId="0" applyNumberFormat="1" applyFont="1" applyFill="1" applyBorder="1" applyAlignment="1" applyProtection="1">
      <alignment horizontal="right" vertical="center"/>
      <protection hidden="1"/>
    </xf>
    <xf numFmtId="0" fontId="25" fillId="22" borderId="16" xfId="0" applyFont="1" applyFill="1" applyBorder="1" applyAlignment="1" applyProtection="1">
      <alignment horizontal="center" vertical="center"/>
      <protection hidden="1"/>
    </xf>
    <xf numFmtId="1" fontId="22" fillId="17" borderId="18" xfId="0" applyNumberFormat="1" applyFont="1" applyFill="1" applyBorder="1" applyAlignment="1" applyProtection="1">
      <alignment horizontal="center" vertical="center"/>
      <protection hidden="1"/>
    </xf>
    <xf numFmtId="1" fontId="22" fillId="17" borderId="19" xfId="0" applyNumberFormat="1" applyFont="1" applyFill="1" applyBorder="1" applyAlignment="1" applyProtection="1">
      <alignment horizontal="center" vertical="center"/>
      <protection hidden="1"/>
    </xf>
    <xf numFmtId="1" fontId="22" fillId="17" borderId="12" xfId="0" applyNumberFormat="1" applyFont="1" applyFill="1" applyBorder="1" applyAlignment="1" applyProtection="1">
      <alignment horizontal="center" vertical="center"/>
      <protection hidden="1"/>
    </xf>
    <xf numFmtId="1" fontId="22" fillId="17" borderId="10" xfId="0" applyNumberFormat="1" applyFont="1" applyFill="1" applyBorder="1" applyAlignment="1" applyProtection="1">
      <alignment horizontal="center" vertical="center"/>
      <protection hidden="1"/>
    </xf>
    <xf numFmtId="1" fontId="50" fillId="17" borderId="13" xfId="0" applyNumberFormat="1" applyFont="1" applyFill="1" applyBorder="1" applyAlignment="1" applyProtection="1">
      <alignment horizontal="center" vertical="center"/>
      <protection hidden="1"/>
    </xf>
    <xf numFmtId="1" fontId="50" fillId="17" borderId="10" xfId="0" applyNumberFormat="1" applyFont="1" applyFill="1" applyBorder="1" applyAlignment="1" applyProtection="1">
      <alignment horizontal="center" vertical="center"/>
      <protection hidden="1"/>
    </xf>
    <xf numFmtId="1" fontId="22" fillId="17" borderId="13" xfId="0" applyNumberFormat="1" applyFont="1" applyFill="1" applyBorder="1" applyAlignment="1" applyProtection="1">
      <alignment horizontal="center" vertical="center"/>
      <protection locked="0"/>
    </xf>
    <xf numFmtId="1" fontId="22" fillId="17" borderId="10" xfId="0" applyNumberFormat="1" applyFont="1" applyFill="1" applyBorder="1" applyAlignment="1" applyProtection="1">
      <alignment horizontal="center" vertical="center"/>
      <protection locked="0"/>
    </xf>
    <xf numFmtId="184" fontId="22" fillId="17" borderId="13" xfId="0" applyNumberFormat="1" applyFont="1" applyFill="1" applyBorder="1" applyAlignment="1" applyProtection="1">
      <alignment horizontal="right" vertical="center"/>
      <protection hidden="1"/>
    </xf>
    <xf numFmtId="184" fontId="22" fillId="17" borderId="10" xfId="0" applyNumberFormat="1" applyFont="1" applyFill="1" applyBorder="1" applyAlignment="1" applyProtection="1">
      <alignment horizontal="right" vertical="center"/>
      <protection hidden="1"/>
    </xf>
    <xf numFmtId="182" fontId="22" fillId="16" borderId="14" xfId="0" applyNumberFormat="1" applyFont="1" applyFill="1" applyBorder="1" applyAlignment="1" applyProtection="1">
      <alignment horizontal="right" vertical="center"/>
      <protection hidden="1"/>
    </xf>
    <xf numFmtId="9" fontId="1" fillId="0" borderId="12" xfId="57" applyNumberFormat="1" applyBorder="1" applyAlignment="1" applyProtection="1">
      <alignment horizontal="right" vertical="center"/>
      <protection hidden="1"/>
    </xf>
    <xf numFmtId="182" fontId="22" fillId="16" borderId="20" xfId="0" applyNumberFormat="1" applyFont="1" applyFill="1" applyBorder="1" applyAlignment="1" applyProtection="1">
      <alignment horizontal="right" vertical="center"/>
      <protection hidden="1"/>
    </xf>
    <xf numFmtId="182" fontId="22" fillId="16" borderId="15" xfId="0" applyNumberFormat="1" applyFont="1" applyFill="1" applyBorder="1" applyAlignment="1" applyProtection="1">
      <alignment horizontal="right" vertical="center"/>
      <protection hidden="1"/>
    </xf>
    <xf numFmtId="1" fontId="34" fillId="17" borderId="13" xfId="0" applyNumberFormat="1" applyFont="1" applyFill="1" applyBorder="1" applyAlignment="1" applyProtection="1">
      <alignment horizontal="center" vertical="center"/>
      <protection hidden="1"/>
    </xf>
    <xf numFmtId="1" fontId="34" fillId="17" borderId="10" xfId="0" applyNumberFormat="1" applyFont="1" applyFill="1" applyBorder="1" applyAlignment="1" applyProtection="1">
      <alignment horizontal="center" vertical="center"/>
      <protection hidden="1"/>
    </xf>
    <xf numFmtId="1" fontId="22" fillId="17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right" vertical="center"/>
      <protection hidden="1"/>
    </xf>
    <xf numFmtId="0" fontId="21" fillId="20" borderId="14" xfId="0" applyFont="1" applyFill="1" applyBorder="1" applyAlignment="1" applyProtection="1">
      <alignment horizontal="right" vertical="center"/>
      <protection hidden="1"/>
    </xf>
    <xf numFmtId="0" fontId="21" fillId="20" borderId="16" xfId="0" applyFont="1" applyFill="1" applyBorder="1" applyAlignment="1" applyProtection="1">
      <alignment horizontal="right" vertical="center"/>
      <protection hidden="1"/>
    </xf>
    <xf numFmtId="0" fontId="21" fillId="20" borderId="17" xfId="0" applyFont="1" applyFill="1" applyBorder="1" applyAlignment="1" applyProtection="1">
      <alignment horizontal="right" vertical="center"/>
      <protection hidden="1"/>
    </xf>
    <xf numFmtId="1" fontId="34" fillId="17" borderId="12" xfId="0" applyNumberFormat="1" applyFont="1" applyFill="1" applyBorder="1" applyAlignment="1" applyProtection="1">
      <alignment horizontal="center" vertical="center"/>
      <protection hidden="1"/>
    </xf>
    <xf numFmtId="1" fontId="50" fillId="2" borderId="13" xfId="0" applyNumberFormat="1" applyFont="1" applyFill="1" applyBorder="1" applyAlignment="1" applyProtection="1">
      <alignment horizontal="center" vertical="center"/>
      <protection hidden="1"/>
    </xf>
    <xf numFmtId="1" fontId="50" fillId="2" borderId="10" xfId="0" applyNumberFormat="1" applyFont="1" applyFill="1" applyBorder="1" applyAlignment="1" applyProtection="1">
      <alignment horizontal="center" vertical="center"/>
      <protection hidden="1"/>
    </xf>
    <xf numFmtId="1" fontId="22" fillId="17" borderId="21" xfId="0" applyNumberFormat="1" applyFont="1" applyFill="1" applyBorder="1" applyAlignment="1" applyProtection="1">
      <alignment horizontal="center" vertical="center"/>
      <protection hidden="1"/>
    </xf>
    <xf numFmtId="1" fontId="34" fillId="17" borderId="21" xfId="0" applyNumberFormat="1" applyFont="1" applyFill="1" applyBorder="1" applyAlignment="1" applyProtection="1">
      <alignment horizontal="center" vertical="center"/>
      <protection hidden="1"/>
    </xf>
    <xf numFmtId="1" fontId="34" fillId="17" borderId="19" xfId="0" applyNumberFormat="1" applyFont="1" applyFill="1" applyBorder="1" applyAlignment="1" applyProtection="1">
      <alignment horizontal="center" vertical="center"/>
      <protection hidden="1"/>
    </xf>
    <xf numFmtId="1" fontId="50" fillId="17" borderId="12" xfId="0" applyNumberFormat="1" applyFont="1" applyFill="1" applyBorder="1" applyAlignment="1" applyProtection="1">
      <alignment horizontal="center" vertical="center"/>
      <protection hidden="1"/>
    </xf>
    <xf numFmtId="182" fontId="22" fillId="16" borderId="22" xfId="0" applyNumberFormat="1" applyFont="1" applyFill="1" applyBorder="1" applyAlignment="1" applyProtection="1">
      <alignment horizontal="right" vertical="center"/>
      <protection hidden="1"/>
    </xf>
    <xf numFmtId="1" fontId="22" fillId="17" borderId="12" xfId="0" applyNumberFormat="1" applyFont="1" applyFill="1" applyBorder="1" applyAlignment="1" applyProtection="1">
      <alignment horizontal="center" vertical="center"/>
      <protection locked="0"/>
    </xf>
    <xf numFmtId="184" fontId="22" fillId="17" borderId="12" xfId="0" applyNumberFormat="1" applyFont="1" applyFill="1" applyBorder="1" applyAlignment="1" applyProtection="1">
      <alignment horizontal="right" vertical="center"/>
      <protection hidden="1"/>
    </xf>
    <xf numFmtId="1" fontId="50" fillId="17" borderId="11" xfId="0" applyNumberFormat="1" applyFont="1" applyFill="1" applyBorder="1" applyAlignment="1" applyProtection="1">
      <alignment horizontal="center" vertical="center"/>
      <protection hidden="1"/>
    </xf>
    <xf numFmtId="1" fontId="22" fillId="17" borderId="11" xfId="0" applyNumberFormat="1" applyFont="1" applyFill="1" applyBorder="1" applyAlignment="1" applyProtection="1">
      <alignment horizontal="center" vertical="center"/>
      <protection locked="0"/>
    </xf>
    <xf numFmtId="182" fontId="22" fillId="0" borderId="13" xfId="0" applyNumberFormat="1" applyFont="1" applyBorder="1" applyAlignment="1" applyProtection="1">
      <alignment horizontal="right" vertical="center"/>
      <protection hidden="1"/>
    </xf>
    <xf numFmtId="182" fontId="22" fillId="0" borderId="10" xfId="0" applyNumberFormat="1" applyFont="1" applyBorder="1" applyAlignment="1" applyProtection="1">
      <alignment horizontal="right" vertical="center"/>
      <protection hidden="1"/>
    </xf>
    <xf numFmtId="0" fontId="32" fillId="24" borderId="23" xfId="0" applyFont="1" applyFill="1" applyBorder="1" applyAlignment="1" applyProtection="1">
      <alignment horizontal="center" vertical="center"/>
      <protection hidden="1"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32" fillId="24" borderId="25" xfId="0" applyFont="1" applyFill="1" applyBorder="1" applyAlignment="1" applyProtection="1">
      <alignment horizontal="center" vertical="center"/>
      <protection hidden="1"/>
    </xf>
    <xf numFmtId="182" fontId="22" fillId="0" borderId="12" xfId="0" applyNumberFormat="1" applyFont="1" applyBorder="1" applyAlignment="1" applyProtection="1">
      <alignment horizontal="right" vertical="center"/>
      <protection hidden="1"/>
    </xf>
    <xf numFmtId="0" fontId="20" fillId="2" borderId="12" xfId="0" applyFont="1" applyFill="1" applyBorder="1" applyAlignment="1" applyProtection="1">
      <alignment horizontal="center" vertical="center"/>
      <protection hidden="1"/>
    </xf>
    <xf numFmtId="0" fontId="20" fillId="2" borderId="10" xfId="0" applyFont="1" applyFill="1" applyBorder="1" applyAlignment="1" applyProtection="1">
      <alignment horizontal="center" vertical="center"/>
      <protection hidden="1"/>
    </xf>
    <xf numFmtId="1" fontId="18" fillId="0" borderId="15" xfId="0" applyNumberFormat="1" applyFont="1" applyBorder="1" applyAlignment="1" applyProtection="1">
      <alignment horizontal="center" vertical="center"/>
      <protection hidden="1"/>
    </xf>
    <xf numFmtId="1" fontId="18" fillId="0" borderId="19" xfId="0" applyNumberFormat="1" applyFont="1" applyBorder="1" applyAlignment="1" applyProtection="1">
      <alignment horizontal="center" vertical="center"/>
      <protection hidden="1"/>
    </xf>
    <xf numFmtId="1" fontId="27" fillId="16" borderId="12" xfId="0" applyNumberFormat="1" applyFont="1" applyFill="1" applyBorder="1" applyAlignment="1" applyProtection="1">
      <alignment horizontal="center" vertical="center" wrapText="1"/>
      <protection hidden="1"/>
    </xf>
    <xf numFmtId="1" fontId="27" fillId="16" borderId="10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top" wrapTex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82" fontId="22" fillId="0" borderId="20" xfId="0" applyNumberFormat="1" applyFont="1" applyBorder="1" applyAlignment="1" applyProtection="1">
      <alignment horizontal="right" vertical="center"/>
      <protection hidden="1"/>
    </xf>
    <xf numFmtId="182" fontId="22" fillId="0" borderId="15" xfId="0" applyNumberFormat="1" applyFont="1" applyBorder="1" applyAlignment="1" applyProtection="1">
      <alignment horizontal="right" vertical="center"/>
      <protection hidden="1"/>
    </xf>
    <xf numFmtId="182" fontId="22" fillId="0" borderId="22" xfId="0" applyNumberFormat="1" applyFont="1" applyBorder="1" applyAlignment="1" applyProtection="1">
      <alignment horizontal="right" vertical="center"/>
      <protection hidden="1"/>
    </xf>
    <xf numFmtId="1" fontId="50" fillId="2" borderId="12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00B050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2"/>
  <sheetViews>
    <sheetView tabSelected="1" zoomScale="90" zoomScaleNormal="90" zoomScalePageLayoutView="0" workbookViewId="0" topLeftCell="A1">
      <selection activeCell="O16" sqref="O16"/>
    </sheetView>
  </sheetViews>
  <sheetFormatPr defaultColWidth="8.57421875" defaultRowHeight="15"/>
  <cols>
    <col min="1" max="1" width="6.8515625" style="1" customWidth="1"/>
    <col min="2" max="2" width="45.140625" style="2" customWidth="1"/>
    <col min="3" max="3" width="9.7109375" style="5" customWidth="1"/>
    <col min="4" max="4" width="9.7109375" style="6" customWidth="1"/>
    <col min="5" max="5" width="9.28125" style="6" customWidth="1"/>
    <col min="6" max="6" width="7.28125" style="6" customWidth="1"/>
    <col min="7" max="7" width="7.140625" style="7" customWidth="1"/>
    <col min="8" max="8" width="12.7109375" style="1" bestFit="1" customWidth="1"/>
    <col min="9" max="9" width="12.421875" style="1" hidden="1" customWidth="1"/>
    <col min="10" max="10" width="11.421875" style="1" bestFit="1" customWidth="1"/>
    <col min="11" max="11" width="8.421875" style="1" hidden="1" customWidth="1"/>
    <col min="12" max="12" width="10.8515625" style="1" hidden="1" customWidth="1"/>
    <col min="13" max="13" width="13.421875" style="1" customWidth="1"/>
    <col min="14" max="14" width="13.7109375" style="1" customWidth="1"/>
    <col min="15" max="15" width="5.57421875" style="1" customWidth="1"/>
    <col min="16" max="16" width="11.421875" style="1" customWidth="1"/>
    <col min="17" max="17" width="17.57421875" style="1" customWidth="1"/>
    <col min="18" max="18" width="11.421875" style="1" customWidth="1"/>
    <col min="19" max="19" width="11.8515625" style="1" customWidth="1"/>
    <col min="20" max="20" width="13.421875" style="1" customWidth="1"/>
    <col min="21" max="16384" width="8.57421875" style="1" customWidth="1"/>
  </cols>
  <sheetData>
    <row r="1" spans="2:13" ht="11.25" customHeight="1">
      <c r="B1" s="19"/>
      <c r="C1" s="20"/>
      <c r="D1" s="16"/>
      <c r="E1" s="16"/>
      <c r="F1" s="21"/>
      <c r="G1" s="18"/>
      <c r="H1" s="22"/>
      <c r="I1" s="30"/>
      <c r="J1" s="30"/>
      <c r="K1" s="30"/>
      <c r="L1" s="30"/>
      <c r="M1" s="30"/>
    </row>
    <row r="2" spans="2:13" ht="11.25" customHeight="1">
      <c r="B2" s="15"/>
      <c r="C2" s="29"/>
      <c r="D2" s="16"/>
      <c r="E2" s="16"/>
      <c r="F2" s="17"/>
      <c r="G2" s="18"/>
      <c r="H2" s="24"/>
      <c r="I2" s="23"/>
      <c r="J2" s="23"/>
      <c r="K2" s="23"/>
      <c r="L2" s="23"/>
      <c r="M2" s="23"/>
    </row>
    <row r="3" spans="2:15" ht="3.75" customHeight="1" thickBot="1">
      <c r="B3" s="15"/>
      <c r="C3" s="29"/>
      <c r="D3" s="16"/>
      <c r="E3" s="16"/>
      <c r="F3" s="17"/>
      <c r="G3" s="18"/>
      <c r="H3" s="17"/>
      <c r="I3" s="28"/>
      <c r="J3" s="28"/>
      <c r="K3" s="28"/>
      <c r="L3" s="28"/>
      <c r="M3" s="28"/>
      <c r="O3" s="4"/>
    </row>
    <row r="4" spans="2:14" ht="26.25" customHeight="1" thickBot="1">
      <c r="B4" s="101" t="s">
        <v>46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</row>
    <row r="5" spans="2:14" ht="27" customHeight="1">
      <c r="B5" s="105" t="s">
        <v>0</v>
      </c>
      <c r="C5" s="25" t="s">
        <v>3</v>
      </c>
      <c r="D5" s="25" t="s">
        <v>4</v>
      </c>
      <c r="E5" s="109" t="s">
        <v>5</v>
      </c>
      <c r="F5" s="107" t="s">
        <v>13</v>
      </c>
      <c r="G5" s="108"/>
      <c r="H5" s="39" t="s">
        <v>12</v>
      </c>
      <c r="I5" s="40" t="s">
        <v>11</v>
      </c>
      <c r="J5" s="49" t="s">
        <v>26</v>
      </c>
      <c r="K5" s="49"/>
      <c r="L5" s="49"/>
      <c r="M5" s="45" t="s">
        <v>28</v>
      </c>
      <c r="N5" s="41" t="s">
        <v>27</v>
      </c>
    </row>
    <row r="6" spans="2:14" ht="27" customHeight="1">
      <c r="B6" s="106"/>
      <c r="C6" s="26" t="s">
        <v>20</v>
      </c>
      <c r="D6" s="26" t="s">
        <v>21</v>
      </c>
      <c r="E6" s="110"/>
      <c r="F6" s="27" t="s">
        <v>1</v>
      </c>
      <c r="G6" s="27" t="s">
        <v>2</v>
      </c>
      <c r="H6" s="36">
        <f>SUM(H8:H45)</f>
        <v>0</v>
      </c>
      <c r="I6" s="34">
        <f>SUM(I8:I45)</f>
        <v>0</v>
      </c>
      <c r="J6" s="50">
        <f>SUM(J8:J45)</f>
        <v>0</v>
      </c>
      <c r="K6" s="51"/>
      <c r="L6" s="51"/>
      <c r="M6" s="60" t="s">
        <v>43</v>
      </c>
      <c r="N6" s="35">
        <f>SUM(N8:N45)</f>
        <v>0</v>
      </c>
    </row>
    <row r="7" spans="2:14" ht="14.25" customHeight="1">
      <c r="B7" s="52"/>
      <c r="C7" s="53"/>
      <c r="D7" s="53"/>
      <c r="E7" s="53"/>
      <c r="F7" s="53" t="s">
        <v>39</v>
      </c>
      <c r="G7" s="53"/>
      <c r="H7" s="53"/>
      <c r="I7" s="53"/>
      <c r="J7" s="53"/>
      <c r="K7" s="53"/>
      <c r="L7" s="53"/>
      <c r="M7" s="58"/>
      <c r="N7" s="54"/>
    </row>
    <row r="8" spans="2:14" ht="12.75" customHeight="1">
      <c r="B8" s="33" t="s">
        <v>6</v>
      </c>
      <c r="C8" s="82">
        <v>820</v>
      </c>
      <c r="D8" s="82">
        <f>C8*0.9</f>
        <v>738</v>
      </c>
      <c r="E8" s="97">
        <v>1100</v>
      </c>
      <c r="F8" s="98">
        <v>0</v>
      </c>
      <c r="G8" s="82">
        <f>IF($I$46&lt;40000,C8,IF($I$46&gt;=40000,D8))</f>
        <v>820</v>
      </c>
      <c r="H8" s="74">
        <f>PRODUCT(F8,G8)</f>
        <v>0</v>
      </c>
      <c r="I8" s="76">
        <f>PRODUCT(C8,F8)</f>
        <v>0</v>
      </c>
      <c r="J8" s="63">
        <f>E8*F8</f>
        <v>0</v>
      </c>
      <c r="K8" s="61">
        <f>(E8-G8)/G8</f>
        <v>0.34146341463414637</v>
      </c>
      <c r="L8" s="61">
        <v>0</v>
      </c>
      <c r="M8" s="61">
        <f>IF(H8&gt;0,K8,IF(H8&lt;1,L8))</f>
        <v>0</v>
      </c>
      <c r="N8" s="63">
        <f>J8-H8</f>
        <v>0</v>
      </c>
    </row>
    <row r="9" spans="2:14" ht="11.25" customHeight="1">
      <c r="B9" s="32" t="s">
        <v>32</v>
      </c>
      <c r="C9" s="69"/>
      <c r="D9" s="69"/>
      <c r="E9" s="97"/>
      <c r="F9" s="98"/>
      <c r="G9" s="69"/>
      <c r="H9" s="75"/>
      <c r="I9" s="76"/>
      <c r="J9" s="64"/>
      <c r="K9" s="62"/>
      <c r="L9" s="62"/>
      <c r="M9" s="62"/>
      <c r="N9" s="64"/>
    </row>
    <row r="10" spans="2:14" ht="12.75" customHeight="1">
      <c r="B10" s="33" t="s">
        <v>7</v>
      </c>
      <c r="C10" s="82">
        <v>820</v>
      </c>
      <c r="D10" s="82">
        <f>C10*0.9</f>
        <v>738</v>
      </c>
      <c r="E10" s="97">
        <v>1100</v>
      </c>
      <c r="F10" s="72">
        <v>0</v>
      </c>
      <c r="G10" s="82">
        <f>IF($I$46&lt;40000,C10,IF($I$46&gt;=40000,D10))</f>
        <v>820</v>
      </c>
      <c r="H10" s="74">
        <f>PRODUCT(F10,G10)</f>
        <v>0</v>
      </c>
      <c r="I10" s="76">
        <f>PRODUCT(C10,F10)</f>
        <v>0</v>
      </c>
      <c r="J10" s="63">
        <f>E10*F10</f>
        <v>0</v>
      </c>
      <c r="K10" s="61">
        <f>(E10-G10)/G10</f>
        <v>0.34146341463414637</v>
      </c>
      <c r="L10" s="61">
        <v>0</v>
      </c>
      <c r="M10" s="61">
        <f>IF(H10&gt;0,K10,IF(H10&lt;1,L10))</f>
        <v>0</v>
      </c>
      <c r="N10" s="63">
        <f>J10-H10</f>
        <v>0</v>
      </c>
    </row>
    <row r="11" spans="2:14" ht="11.25" customHeight="1">
      <c r="B11" s="32" t="s">
        <v>32</v>
      </c>
      <c r="C11" s="69"/>
      <c r="D11" s="69"/>
      <c r="E11" s="97"/>
      <c r="F11" s="73"/>
      <c r="G11" s="69"/>
      <c r="H11" s="75"/>
      <c r="I11" s="76"/>
      <c r="J11" s="64"/>
      <c r="K11" s="62"/>
      <c r="L11" s="62"/>
      <c r="M11" s="62"/>
      <c r="N11" s="64"/>
    </row>
    <row r="12" spans="2:14" s="11" customFormat="1" ht="12.75" customHeight="1">
      <c r="B12" s="33" t="s">
        <v>14</v>
      </c>
      <c r="C12" s="90">
        <v>1320</v>
      </c>
      <c r="D12" s="82">
        <f>C12*0.9</f>
        <v>1188</v>
      </c>
      <c r="E12" s="70">
        <v>1770</v>
      </c>
      <c r="F12" s="98">
        <v>0</v>
      </c>
      <c r="G12" s="82">
        <f>IF($I$46&lt;40000,C12,IF($I$46&gt;=40000,D12))</f>
        <v>1320</v>
      </c>
      <c r="H12" s="74">
        <f>PRODUCT(F12,G12)</f>
        <v>0</v>
      </c>
      <c r="I12" s="76">
        <f>PRODUCT(C12,F12)</f>
        <v>0</v>
      </c>
      <c r="J12" s="63">
        <f>E12*F12</f>
        <v>0</v>
      </c>
      <c r="K12" s="61">
        <f>(E12-G12)/G12</f>
        <v>0.3409090909090909</v>
      </c>
      <c r="L12" s="61">
        <v>0</v>
      </c>
      <c r="M12" s="61">
        <f>IF(H12&gt;0,K12,IF(H12&lt;1,L12))</f>
        <v>0</v>
      </c>
      <c r="N12" s="63">
        <f>J12-H12</f>
        <v>0</v>
      </c>
    </row>
    <row r="13" spans="2:14" s="11" customFormat="1" ht="11.25" customHeight="1">
      <c r="B13" s="31" t="s">
        <v>32</v>
      </c>
      <c r="C13" s="67"/>
      <c r="D13" s="69"/>
      <c r="E13" s="71"/>
      <c r="F13" s="98"/>
      <c r="G13" s="69"/>
      <c r="H13" s="75"/>
      <c r="I13" s="76"/>
      <c r="J13" s="64"/>
      <c r="K13" s="62"/>
      <c r="L13" s="62"/>
      <c r="M13" s="62"/>
      <c r="N13" s="64"/>
    </row>
    <row r="14" spans="2:14" s="11" customFormat="1" ht="13.5" customHeight="1">
      <c r="B14" s="33" t="s">
        <v>24</v>
      </c>
      <c r="C14" s="90">
        <v>1320</v>
      </c>
      <c r="D14" s="82">
        <f>C14*0.9</f>
        <v>1188</v>
      </c>
      <c r="E14" s="70">
        <v>1770</v>
      </c>
      <c r="F14" s="72">
        <v>0</v>
      </c>
      <c r="G14" s="82">
        <f>IF($I$46&lt;40000,C14,IF($I$46&gt;=40000,D14))</f>
        <v>1320</v>
      </c>
      <c r="H14" s="74">
        <f>PRODUCT(F14,G14)</f>
        <v>0</v>
      </c>
      <c r="I14" s="76">
        <f>PRODUCT(C14,F14)</f>
        <v>0</v>
      </c>
      <c r="J14" s="63">
        <f>E14*F14</f>
        <v>0</v>
      </c>
      <c r="K14" s="61">
        <f>(E14-G14)/G14</f>
        <v>0.3409090909090909</v>
      </c>
      <c r="L14" s="61">
        <v>0</v>
      </c>
      <c r="M14" s="61">
        <f>IF(H14&gt;0,K14,IF(H14&lt;1,L14))</f>
        <v>0</v>
      </c>
      <c r="N14" s="63">
        <f>J14-H14</f>
        <v>0</v>
      </c>
    </row>
    <row r="15" spans="2:14" s="11" customFormat="1" ht="11.25" customHeight="1">
      <c r="B15" s="31" t="s">
        <v>32</v>
      </c>
      <c r="C15" s="67"/>
      <c r="D15" s="69"/>
      <c r="E15" s="71"/>
      <c r="F15" s="73"/>
      <c r="G15" s="69"/>
      <c r="H15" s="75"/>
      <c r="I15" s="76"/>
      <c r="J15" s="64"/>
      <c r="K15" s="62"/>
      <c r="L15" s="62"/>
      <c r="M15" s="62"/>
      <c r="N15" s="64"/>
    </row>
    <row r="16" spans="2:15" s="11" customFormat="1" ht="12.75" customHeight="1">
      <c r="B16" s="33" t="s">
        <v>25</v>
      </c>
      <c r="C16" s="82">
        <v>1640</v>
      </c>
      <c r="D16" s="82">
        <f>C16*0.9</f>
        <v>1476</v>
      </c>
      <c r="E16" s="88">
        <v>2100</v>
      </c>
      <c r="F16" s="98">
        <v>0</v>
      </c>
      <c r="G16" s="82">
        <f>IF($I$46&lt;40000,C16,IF($I$46&gt;=40000,D16))</f>
        <v>1640</v>
      </c>
      <c r="H16" s="74">
        <f>PRODUCT(F16,G16)</f>
        <v>0</v>
      </c>
      <c r="I16" s="76">
        <f>PRODUCT(C16,F16)</f>
        <v>0</v>
      </c>
      <c r="J16" s="63">
        <f>E16*F16</f>
        <v>0</v>
      </c>
      <c r="K16" s="61">
        <f>(E16-G16)/G16</f>
        <v>0.2804878048780488</v>
      </c>
      <c r="L16" s="61">
        <v>0</v>
      </c>
      <c r="M16" s="61">
        <f>IF(H16&gt;0,K16,IF(H16&lt;1,L16))</f>
        <v>0</v>
      </c>
      <c r="N16" s="63">
        <f>J16-H16</f>
        <v>0</v>
      </c>
      <c r="O16" s="42"/>
    </row>
    <row r="17" spans="2:14" s="11" customFormat="1" ht="11.25" customHeight="1">
      <c r="B17" s="31" t="s">
        <v>32</v>
      </c>
      <c r="C17" s="68"/>
      <c r="D17" s="68"/>
      <c r="E17" s="117"/>
      <c r="F17" s="98"/>
      <c r="G17" s="68"/>
      <c r="H17" s="75"/>
      <c r="I17" s="76"/>
      <c r="J17" s="64"/>
      <c r="K17" s="77"/>
      <c r="L17" s="62"/>
      <c r="M17" s="62"/>
      <c r="N17" s="64"/>
    </row>
    <row r="18" spans="2:14" s="11" customFormat="1" ht="13.5" customHeight="1">
      <c r="B18" s="55"/>
      <c r="C18" s="56"/>
      <c r="D18" s="56"/>
      <c r="E18" s="53"/>
      <c r="F18" s="65" t="s">
        <v>40</v>
      </c>
      <c r="G18" s="65"/>
      <c r="H18" s="56"/>
      <c r="I18" s="56"/>
      <c r="J18" s="56"/>
      <c r="K18" s="56"/>
      <c r="L18" s="56"/>
      <c r="M18" s="59"/>
      <c r="N18" s="57"/>
    </row>
    <row r="19" spans="1:35" s="9" customFormat="1" ht="12.75" customHeight="1">
      <c r="A19" s="8"/>
      <c r="B19" s="44" t="s">
        <v>23</v>
      </c>
      <c r="C19" s="68">
        <v>1520</v>
      </c>
      <c r="D19" s="68">
        <f>C19*0.9</f>
        <v>1368</v>
      </c>
      <c r="E19" s="93">
        <v>2000</v>
      </c>
      <c r="F19" s="95">
        <v>0</v>
      </c>
      <c r="G19" s="68">
        <f>IF($I$46&lt;40000,C19,IF($I$46&gt;=40000,D19))</f>
        <v>1520</v>
      </c>
      <c r="H19" s="96">
        <f>PRODUCT(F19,G19)</f>
        <v>0</v>
      </c>
      <c r="I19" s="116">
        <f>PRODUCT(C19,F19)</f>
        <v>0</v>
      </c>
      <c r="J19" s="104">
        <f>E19*F19</f>
        <v>0</v>
      </c>
      <c r="K19" s="77">
        <f>(E19-G19)/G19</f>
        <v>0.3157894736842105</v>
      </c>
      <c r="L19" s="61">
        <v>0</v>
      </c>
      <c r="M19" s="61">
        <f>IF(H19&gt;0,K19,IF(H19&lt;1,L19))</f>
        <v>0</v>
      </c>
      <c r="N19" s="104">
        <f>J19-H19</f>
        <v>0</v>
      </c>
      <c r="O19" s="43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9" customFormat="1" ht="11.25" customHeight="1">
      <c r="A20" s="8"/>
      <c r="B20" s="32" t="s">
        <v>31</v>
      </c>
      <c r="C20" s="69"/>
      <c r="D20" s="69"/>
      <c r="E20" s="71"/>
      <c r="F20" s="73"/>
      <c r="G20" s="69"/>
      <c r="H20" s="75"/>
      <c r="I20" s="115"/>
      <c r="J20" s="100"/>
      <c r="K20" s="62"/>
      <c r="L20" s="62"/>
      <c r="M20" s="62"/>
      <c r="N20" s="100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s="9" customFormat="1" ht="13.5" customHeight="1">
      <c r="A21" s="8"/>
      <c r="B21" s="33" t="s">
        <v>9</v>
      </c>
      <c r="C21" s="82">
        <v>1350</v>
      </c>
      <c r="D21" s="82">
        <f>C21*0.9</f>
        <v>1215</v>
      </c>
      <c r="E21" s="70">
        <v>1800</v>
      </c>
      <c r="F21" s="72">
        <v>0</v>
      </c>
      <c r="G21" s="82">
        <f>IF($I$46&lt;40000,C21,IF($I$46&gt;=40000,D21))</f>
        <v>1350</v>
      </c>
      <c r="H21" s="74">
        <f>PRODUCT(F21,G21)</f>
        <v>0</v>
      </c>
      <c r="I21" s="114">
        <f>PRODUCT(C21,F21)</f>
        <v>0</v>
      </c>
      <c r="J21" s="99">
        <f>E21*F21</f>
        <v>0</v>
      </c>
      <c r="K21" s="61">
        <f>(E21-G21)/G21</f>
        <v>0.3333333333333333</v>
      </c>
      <c r="L21" s="61">
        <v>0</v>
      </c>
      <c r="M21" s="61">
        <f>IF(H21&gt;0,K21,IF(H21&lt;1,L21))</f>
        <v>0</v>
      </c>
      <c r="N21" s="99">
        <f>J21-H21</f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s="9" customFormat="1" ht="11.25" customHeight="1">
      <c r="A22" s="8"/>
      <c r="B22" s="32" t="s">
        <v>31</v>
      </c>
      <c r="C22" s="69"/>
      <c r="D22" s="69"/>
      <c r="E22" s="71"/>
      <c r="F22" s="73"/>
      <c r="G22" s="69"/>
      <c r="H22" s="75"/>
      <c r="I22" s="115"/>
      <c r="J22" s="100"/>
      <c r="K22" s="62"/>
      <c r="L22" s="62"/>
      <c r="M22" s="62"/>
      <c r="N22" s="100"/>
      <c r="O22" s="8"/>
      <c r="P22" s="8"/>
      <c r="Q22" s="8"/>
      <c r="R22" s="4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2:14" ht="12.75" customHeight="1">
      <c r="B23" s="33" t="s">
        <v>8</v>
      </c>
      <c r="C23" s="82">
        <v>1350</v>
      </c>
      <c r="D23" s="82">
        <f>C23*0.9</f>
        <v>1215</v>
      </c>
      <c r="E23" s="70">
        <v>1800</v>
      </c>
      <c r="F23" s="72">
        <v>0</v>
      </c>
      <c r="G23" s="82">
        <f>IF($I$46&lt;40000,C23,IF($I$46&gt;=40000,D23))</f>
        <v>1350</v>
      </c>
      <c r="H23" s="74">
        <f>PRODUCT(F23,G23)</f>
        <v>0</v>
      </c>
      <c r="I23" s="114">
        <f>PRODUCT(C23,F23)</f>
        <v>0</v>
      </c>
      <c r="J23" s="99">
        <f>E23*F23</f>
        <v>0</v>
      </c>
      <c r="K23" s="61">
        <f>(E23-G23)/G23</f>
        <v>0.3333333333333333</v>
      </c>
      <c r="L23" s="61">
        <v>0</v>
      </c>
      <c r="M23" s="61">
        <f>IF(H23&gt;0,K23,IF(H23&lt;1,L23))</f>
        <v>0</v>
      </c>
      <c r="N23" s="99">
        <f>J23-H23</f>
        <v>0</v>
      </c>
    </row>
    <row r="24" spans="2:14" ht="11.25" customHeight="1">
      <c r="B24" s="31" t="s">
        <v>31</v>
      </c>
      <c r="C24" s="69"/>
      <c r="D24" s="69"/>
      <c r="E24" s="71"/>
      <c r="F24" s="73"/>
      <c r="G24" s="69"/>
      <c r="H24" s="75"/>
      <c r="I24" s="115"/>
      <c r="J24" s="100"/>
      <c r="K24" s="62"/>
      <c r="L24" s="62"/>
      <c r="M24" s="62"/>
      <c r="N24" s="100"/>
    </row>
    <row r="25" spans="2:14" s="11" customFormat="1" ht="12.75" customHeight="1">
      <c r="B25" s="33" t="s">
        <v>15</v>
      </c>
      <c r="C25" s="91">
        <v>1300</v>
      </c>
      <c r="D25" s="80">
        <v>1300</v>
      </c>
      <c r="E25" s="70">
        <v>2400</v>
      </c>
      <c r="F25" s="98">
        <v>0</v>
      </c>
      <c r="G25" s="82">
        <f>IF($I$46&lt;40000,C25,IF($I$46&gt;=40000,D25))</f>
        <v>1300</v>
      </c>
      <c r="H25" s="74">
        <f>PRODUCT(F25,G25)</f>
        <v>0</v>
      </c>
      <c r="I25" s="76">
        <f>PRODUCT(C25,F25)</f>
        <v>0</v>
      </c>
      <c r="J25" s="63">
        <f>E25*F25</f>
        <v>0</v>
      </c>
      <c r="K25" s="61">
        <f>(E25-G25)/G25</f>
        <v>0.8461538461538461</v>
      </c>
      <c r="L25" s="61">
        <v>0</v>
      </c>
      <c r="M25" s="61">
        <f>IF(H25&gt;0,K25,IF(H25&lt;1,L25))</f>
        <v>0</v>
      </c>
      <c r="N25" s="63">
        <f>J25-H25</f>
        <v>0</v>
      </c>
    </row>
    <row r="26" spans="2:14" s="11" customFormat="1" ht="11.25" customHeight="1">
      <c r="B26" s="32" t="s">
        <v>31</v>
      </c>
      <c r="C26" s="92"/>
      <c r="D26" s="81"/>
      <c r="E26" s="71"/>
      <c r="F26" s="98"/>
      <c r="G26" s="69"/>
      <c r="H26" s="75"/>
      <c r="I26" s="76"/>
      <c r="J26" s="64"/>
      <c r="K26" s="62"/>
      <c r="L26" s="62"/>
      <c r="M26" s="62"/>
      <c r="N26" s="64"/>
    </row>
    <row r="27" spans="2:14" s="11" customFormat="1" ht="12.75" customHeight="1">
      <c r="B27" s="33" t="s">
        <v>16</v>
      </c>
      <c r="C27" s="82">
        <v>1720</v>
      </c>
      <c r="D27" s="82">
        <f>C27*0.9</f>
        <v>1548</v>
      </c>
      <c r="E27" s="70">
        <v>2300</v>
      </c>
      <c r="F27" s="72">
        <v>0</v>
      </c>
      <c r="G27" s="82">
        <f>IF($I$46&lt;40000,C27,IF($I$46&gt;=40000,D27))</f>
        <v>1720</v>
      </c>
      <c r="H27" s="74">
        <f>PRODUCT(F27,G27)</f>
        <v>0</v>
      </c>
      <c r="I27" s="78">
        <f>PRODUCT(C27,F27)</f>
        <v>0</v>
      </c>
      <c r="J27" s="99">
        <f>E27*F27</f>
        <v>0</v>
      </c>
      <c r="K27" s="61">
        <f>(E27-G27)/G27</f>
        <v>0.3372093023255814</v>
      </c>
      <c r="L27" s="61">
        <v>0</v>
      </c>
      <c r="M27" s="61">
        <f>IF(H27&gt;0,K27,IF(H27&lt;1,L27))</f>
        <v>0</v>
      </c>
      <c r="N27" s="99">
        <f>J27-H27</f>
        <v>0</v>
      </c>
    </row>
    <row r="28" spans="2:14" s="11" customFormat="1" ht="12.75" customHeight="1">
      <c r="B28" s="31" t="s">
        <v>31</v>
      </c>
      <c r="C28" s="68"/>
      <c r="D28" s="68"/>
      <c r="E28" s="93"/>
      <c r="F28" s="95"/>
      <c r="G28" s="68"/>
      <c r="H28" s="96"/>
      <c r="I28" s="94"/>
      <c r="J28" s="104"/>
      <c r="K28" s="77"/>
      <c r="L28" s="62"/>
      <c r="M28" s="62"/>
      <c r="N28" s="104"/>
    </row>
    <row r="29" spans="2:14" ht="13.5" customHeight="1">
      <c r="B29" s="52"/>
      <c r="C29" s="53"/>
      <c r="D29" s="53"/>
      <c r="E29" s="53"/>
      <c r="F29" s="53" t="s">
        <v>41</v>
      </c>
      <c r="G29" s="53"/>
      <c r="H29" s="53"/>
      <c r="I29" s="53"/>
      <c r="J29" s="53"/>
      <c r="K29" s="53"/>
      <c r="L29" s="53"/>
      <c r="M29" s="58"/>
      <c r="N29" s="54"/>
    </row>
    <row r="30" spans="2:14" s="11" customFormat="1" ht="12.75" customHeight="1">
      <c r="B30" s="44" t="s">
        <v>47</v>
      </c>
      <c r="C30" s="66">
        <v>78</v>
      </c>
      <c r="D30" s="68">
        <v>78</v>
      </c>
      <c r="E30" s="70">
        <v>115</v>
      </c>
      <c r="F30" s="72">
        <v>0</v>
      </c>
      <c r="G30" s="68">
        <f>IF($I$46&lt;40000,C30,IF($I$46&gt;=40000,D30))</f>
        <v>78</v>
      </c>
      <c r="H30" s="74">
        <f>PRODUCT(F30,G30)</f>
        <v>0</v>
      </c>
      <c r="I30" s="76">
        <f>PRODUCT(C30,F30)</f>
        <v>0</v>
      </c>
      <c r="J30" s="63">
        <f>E30*F30</f>
        <v>0</v>
      </c>
      <c r="K30" s="77">
        <f>(E30-G30)/G30</f>
        <v>0.47435897435897434</v>
      </c>
      <c r="L30" s="61">
        <v>0</v>
      </c>
      <c r="M30" s="61">
        <f>IF(H30&gt;0,K30,IF(H30&lt;1,L30))</f>
        <v>0</v>
      </c>
      <c r="N30" s="63">
        <f>J30-H30</f>
        <v>0</v>
      </c>
    </row>
    <row r="31" spans="2:14" s="11" customFormat="1" ht="11.25" customHeight="1">
      <c r="B31" s="32" t="s">
        <v>37</v>
      </c>
      <c r="C31" s="67"/>
      <c r="D31" s="69"/>
      <c r="E31" s="71"/>
      <c r="F31" s="73"/>
      <c r="G31" s="69"/>
      <c r="H31" s="75"/>
      <c r="I31" s="76"/>
      <c r="J31" s="64"/>
      <c r="K31" s="62"/>
      <c r="L31" s="62"/>
      <c r="M31" s="62"/>
      <c r="N31" s="64"/>
    </row>
    <row r="32" spans="1:35" s="11" customFormat="1" ht="12.75" customHeight="1">
      <c r="A32" s="10"/>
      <c r="B32" s="44" t="s">
        <v>29</v>
      </c>
      <c r="C32" s="66">
        <v>69</v>
      </c>
      <c r="D32" s="68">
        <v>69</v>
      </c>
      <c r="E32" s="93">
        <v>100</v>
      </c>
      <c r="F32" s="72">
        <v>0</v>
      </c>
      <c r="G32" s="68">
        <f>IF($I$46&lt;40000,C32,IF($I$46&gt;=40000,D32))</f>
        <v>69</v>
      </c>
      <c r="H32" s="74">
        <f>PRODUCT(F32,G32)</f>
        <v>0</v>
      </c>
      <c r="I32" s="76">
        <f>PRODUCT(C32,F32)</f>
        <v>0</v>
      </c>
      <c r="J32" s="63">
        <f>E32*F32</f>
        <v>0</v>
      </c>
      <c r="K32" s="77">
        <f>(E32-G32)/G32</f>
        <v>0.4492753623188406</v>
      </c>
      <c r="L32" s="61">
        <v>0</v>
      </c>
      <c r="M32" s="61">
        <f>IF(H32&gt;0,K32,IF(H32&lt;1,L32))</f>
        <v>0</v>
      </c>
      <c r="N32" s="63">
        <f>J32-H32</f>
        <v>0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s="11" customFormat="1" ht="11.25" customHeight="1">
      <c r="A33" s="10"/>
      <c r="B33" s="32" t="s">
        <v>37</v>
      </c>
      <c r="C33" s="67"/>
      <c r="D33" s="69"/>
      <c r="E33" s="71"/>
      <c r="F33" s="73"/>
      <c r="G33" s="69"/>
      <c r="H33" s="75"/>
      <c r="I33" s="76"/>
      <c r="J33" s="64"/>
      <c r="K33" s="62"/>
      <c r="L33" s="62"/>
      <c r="M33" s="62"/>
      <c r="N33" s="6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s="11" customFormat="1" ht="12.75" customHeight="1">
      <c r="A34" s="10"/>
      <c r="B34" s="33" t="s">
        <v>33</v>
      </c>
      <c r="C34" s="90">
        <v>69</v>
      </c>
      <c r="D34" s="68">
        <v>69</v>
      </c>
      <c r="E34" s="93">
        <v>100</v>
      </c>
      <c r="F34" s="72">
        <v>0</v>
      </c>
      <c r="G34" s="82">
        <f>IF($I$46&lt;40000,C34,IF($I$46&gt;=40000,D34))</f>
        <v>69</v>
      </c>
      <c r="H34" s="74">
        <f>PRODUCT(F34,G34)</f>
        <v>0</v>
      </c>
      <c r="I34" s="76">
        <f>PRODUCT(C34,F34)</f>
        <v>0</v>
      </c>
      <c r="J34" s="63">
        <f>E34*F34</f>
        <v>0</v>
      </c>
      <c r="K34" s="61">
        <f>(E34-G34)/G34</f>
        <v>0.4492753623188406</v>
      </c>
      <c r="L34" s="61">
        <v>0</v>
      </c>
      <c r="M34" s="61">
        <f>IF(H34&gt;0,K34,IF(H34&lt;1,L34))</f>
        <v>0</v>
      </c>
      <c r="N34" s="63">
        <f>J34-H34</f>
        <v>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s="11" customFormat="1" ht="11.25" customHeight="1">
      <c r="A35" s="10"/>
      <c r="B35" s="32" t="s">
        <v>37</v>
      </c>
      <c r="C35" s="67"/>
      <c r="D35" s="69"/>
      <c r="E35" s="71"/>
      <c r="F35" s="73"/>
      <c r="G35" s="69"/>
      <c r="H35" s="75"/>
      <c r="I35" s="76"/>
      <c r="J35" s="64"/>
      <c r="K35" s="62"/>
      <c r="L35" s="62"/>
      <c r="M35" s="62"/>
      <c r="N35" s="64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s="11" customFormat="1" ht="12.75" customHeight="1">
      <c r="A36" s="10"/>
      <c r="B36" s="33" t="s">
        <v>34</v>
      </c>
      <c r="C36" s="82">
        <v>78</v>
      </c>
      <c r="D36" s="68">
        <v>78</v>
      </c>
      <c r="E36" s="70">
        <v>115</v>
      </c>
      <c r="F36" s="72">
        <v>0</v>
      </c>
      <c r="G36" s="82">
        <f>IF($I$46&lt;40000,C36,IF($I$46&gt;=40000,D36))</f>
        <v>78</v>
      </c>
      <c r="H36" s="74">
        <f>PRODUCT(F36,G36)</f>
        <v>0</v>
      </c>
      <c r="I36" s="76">
        <f>PRODUCT(C36,F36)</f>
        <v>0</v>
      </c>
      <c r="J36" s="63">
        <f>E36*F36</f>
        <v>0</v>
      </c>
      <c r="K36" s="61">
        <f>(E36-G36)/G36</f>
        <v>0.47435897435897434</v>
      </c>
      <c r="L36" s="61">
        <v>0</v>
      </c>
      <c r="M36" s="61">
        <f>IF(H36&gt;0,K36,IF(H36&lt;1,L36))</f>
        <v>0</v>
      </c>
      <c r="N36" s="63">
        <f>J36-H36</f>
        <v>0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s="11" customFormat="1" ht="11.25" customHeight="1">
      <c r="A37" s="10"/>
      <c r="B37" s="32" t="s">
        <v>37</v>
      </c>
      <c r="C37" s="69"/>
      <c r="D37" s="69"/>
      <c r="E37" s="71"/>
      <c r="F37" s="73"/>
      <c r="G37" s="69"/>
      <c r="H37" s="75"/>
      <c r="I37" s="76"/>
      <c r="J37" s="64"/>
      <c r="K37" s="62"/>
      <c r="L37" s="62"/>
      <c r="M37" s="62"/>
      <c r="N37" s="64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s="11" customFormat="1" ht="13.5" customHeight="1">
      <c r="A38" s="10"/>
      <c r="B38" s="33" t="s">
        <v>35</v>
      </c>
      <c r="C38" s="82">
        <v>78</v>
      </c>
      <c r="D38" s="68">
        <v>78</v>
      </c>
      <c r="E38" s="70">
        <v>115</v>
      </c>
      <c r="F38" s="72">
        <v>0</v>
      </c>
      <c r="G38" s="82">
        <f>IF($I$46&lt;40000,C38,IF($I$46&gt;=40000,D38))</f>
        <v>78</v>
      </c>
      <c r="H38" s="74">
        <f>PRODUCT(F38,G38)</f>
        <v>0</v>
      </c>
      <c r="I38" s="78">
        <f>PRODUCT(C38,F38)</f>
        <v>0</v>
      </c>
      <c r="J38" s="99">
        <f>E38*F38</f>
        <v>0</v>
      </c>
      <c r="K38" s="61">
        <f>(E38-G38)/G38</f>
        <v>0.47435897435897434</v>
      </c>
      <c r="L38" s="61">
        <v>0</v>
      </c>
      <c r="M38" s="61">
        <f>IF(H38&gt;0,K38,IF(H38&lt;1,L38))</f>
        <v>0</v>
      </c>
      <c r="N38" s="99">
        <f>J38-H38</f>
        <v>0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s="11" customFormat="1" ht="11.25" customHeight="1">
      <c r="A39" s="10"/>
      <c r="B39" s="32" t="s">
        <v>37</v>
      </c>
      <c r="C39" s="69"/>
      <c r="D39" s="69"/>
      <c r="E39" s="71"/>
      <c r="F39" s="73"/>
      <c r="G39" s="69"/>
      <c r="H39" s="75"/>
      <c r="I39" s="79"/>
      <c r="J39" s="100"/>
      <c r="K39" s="62"/>
      <c r="L39" s="62"/>
      <c r="M39" s="62"/>
      <c r="N39" s="10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2:14" s="11" customFormat="1" ht="12.75" customHeight="1">
      <c r="B40" s="33" t="s">
        <v>45</v>
      </c>
      <c r="C40" s="82">
        <v>89</v>
      </c>
      <c r="D40" s="82">
        <v>89</v>
      </c>
      <c r="E40" s="70">
        <v>140</v>
      </c>
      <c r="F40" s="72">
        <v>0</v>
      </c>
      <c r="G40" s="82">
        <f>IF($I$46&lt;40000,C40,IF($I$46&gt;=40000,D40))</f>
        <v>89</v>
      </c>
      <c r="H40" s="74">
        <f>PRODUCT(F40,G40)</f>
        <v>0</v>
      </c>
      <c r="I40" s="78">
        <f>PRODUCT(C40,F40)</f>
        <v>0</v>
      </c>
      <c r="J40" s="99">
        <f>E40*F40</f>
        <v>0</v>
      </c>
      <c r="K40" s="61">
        <f>(E40-G40)/G40</f>
        <v>0.5730337078651685</v>
      </c>
      <c r="L40" s="61">
        <v>0</v>
      </c>
      <c r="M40" s="61">
        <f>IF(H40&gt;0,K40,IF(H40&lt;1,L40))</f>
        <v>0</v>
      </c>
      <c r="N40" s="99">
        <f>J40-H40</f>
        <v>0</v>
      </c>
    </row>
    <row r="41" spans="2:14" s="11" customFormat="1" ht="11.25" customHeight="1">
      <c r="B41" s="32" t="s">
        <v>37</v>
      </c>
      <c r="C41" s="69"/>
      <c r="D41" s="69"/>
      <c r="E41" s="71"/>
      <c r="F41" s="73"/>
      <c r="G41" s="69"/>
      <c r="H41" s="75"/>
      <c r="I41" s="79"/>
      <c r="J41" s="100"/>
      <c r="K41" s="62"/>
      <c r="L41" s="62"/>
      <c r="M41" s="62"/>
      <c r="N41" s="100"/>
    </row>
    <row r="42" spans="1:35" s="11" customFormat="1" ht="12.75" customHeight="1">
      <c r="A42" s="10"/>
      <c r="B42" s="33" t="s">
        <v>44</v>
      </c>
      <c r="C42" s="82">
        <v>87</v>
      </c>
      <c r="D42" s="82">
        <v>87</v>
      </c>
      <c r="E42" s="70">
        <v>130</v>
      </c>
      <c r="F42" s="72">
        <v>0</v>
      </c>
      <c r="G42" s="82">
        <f>IF($I$46&lt;40000,C42,IF($I$46&gt;=40000,D42))</f>
        <v>87</v>
      </c>
      <c r="H42" s="74">
        <f>PRODUCT(F42,G42)</f>
        <v>0</v>
      </c>
      <c r="I42" s="78">
        <f>PRODUCT(C42,F42)</f>
        <v>0</v>
      </c>
      <c r="J42" s="99">
        <f>E42*F42</f>
        <v>0</v>
      </c>
      <c r="K42" s="61">
        <f>(E42-G42)/G42</f>
        <v>0.4942528735632184</v>
      </c>
      <c r="L42" s="61">
        <v>0</v>
      </c>
      <c r="M42" s="61">
        <f>IF(H42&gt;0,K42,IF(H42&lt;1,L42))</f>
        <v>0</v>
      </c>
      <c r="N42" s="99">
        <f>J42-H42</f>
        <v>0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s="11" customFormat="1" ht="11.25" customHeight="1">
      <c r="A43" s="10"/>
      <c r="B43" s="32" t="s">
        <v>38</v>
      </c>
      <c r="C43" s="69"/>
      <c r="D43" s="69"/>
      <c r="E43" s="71"/>
      <c r="F43" s="73"/>
      <c r="G43" s="69"/>
      <c r="H43" s="75"/>
      <c r="I43" s="79"/>
      <c r="J43" s="100"/>
      <c r="K43" s="62"/>
      <c r="L43" s="62"/>
      <c r="M43" s="62"/>
      <c r="N43" s="10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s="11" customFormat="1" ht="12.75" customHeight="1">
      <c r="A44" s="10"/>
      <c r="B44" s="33" t="s">
        <v>36</v>
      </c>
      <c r="C44" s="80">
        <v>60</v>
      </c>
      <c r="D44" s="87">
        <v>60</v>
      </c>
      <c r="E44" s="88">
        <v>130</v>
      </c>
      <c r="F44" s="72">
        <v>0</v>
      </c>
      <c r="G44" s="82">
        <f>IF($I$46&lt;40000,C44,IF($I$46&gt;=40000,D44))</f>
        <v>60</v>
      </c>
      <c r="H44" s="74">
        <f>PRODUCT(F44,G44)</f>
        <v>0</v>
      </c>
      <c r="I44" s="78">
        <f>PRODUCT(C44,F44)</f>
        <v>0</v>
      </c>
      <c r="J44" s="99">
        <f>E44*F44</f>
        <v>0</v>
      </c>
      <c r="K44" s="61">
        <f>(E44-G44)/G44</f>
        <v>1.1666666666666667</v>
      </c>
      <c r="L44" s="61">
        <v>0</v>
      </c>
      <c r="M44" s="61">
        <f>IF(H44&gt;0,K44,IF(H44&lt;1,L44))</f>
        <v>0</v>
      </c>
      <c r="N44" s="99">
        <f>J44-H44</f>
        <v>0</v>
      </c>
      <c r="O44" s="42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s="11" customFormat="1" ht="11.25" customHeight="1">
      <c r="A45" s="10"/>
      <c r="B45" s="32" t="s">
        <v>38</v>
      </c>
      <c r="C45" s="81"/>
      <c r="D45" s="81"/>
      <c r="E45" s="89"/>
      <c r="F45" s="73"/>
      <c r="G45" s="69"/>
      <c r="H45" s="75"/>
      <c r="I45" s="79"/>
      <c r="J45" s="100"/>
      <c r="K45" s="62"/>
      <c r="L45" s="62"/>
      <c r="M45" s="62"/>
      <c r="N45" s="10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s="11" customFormat="1" ht="14.25" customHeight="1">
      <c r="A46" s="10"/>
      <c r="B46" s="84"/>
      <c r="C46" s="85"/>
      <c r="D46" s="85"/>
      <c r="E46" s="85"/>
      <c r="F46" s="85"/>
      <c r="G46" s="86"/>
      <c r="H46" s="37">
        <f>SUM(H8:H45)</f>
        <v>0</v>
      </c>
      <c r="I46" s="47">
        <f>SUM(I8:I45)</f>
        <v>0</v>
      </c>
      <c r="J46" s="38">
        <f>SUM(J8:J45)</f>
        <v>0</v>
      </c>
      <c r="K46" s="51"/>
      <c r="L46" s="51"/>
      <c r="M46" s="51"/>
      <c r="N46" s="46">
        <f>SUM(N8:N45)</f>
        <v>0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2:13" ht="15">
      <c r="B47" s="14" t="s">
        <v>18</v>
      </c>
      <c r="C47" s="13"/>
      <c r="D47" s="13"/>
      <c r="E47" s="13"/>
      <c r="F47" s="13"/>
      <c r="G47" s="13"/>
      <c r="H47" s="12"/>
      <c r="I47" s="3"/>
      <c r="J47" s="3"/>
      <c r="K47" s="3"/>
      <c r="L47" s="3"/>
      <c r="M47" s="3"/>
    </row>
    <row r="48" ht="15">
      <c r="B48" s="14" t="s">
        <v>30</v>
      </c>
    </row>
    <row r="49" ht="15">
      <c r="B49" s="14" t="s">
        <v>19</v>
      </c>
    </row>
    <row r="50" ht="15">
      <c r="B50" s="14" t="s">
        <v>17</v>
      </c>
    </row>
    <row r="55" spans="2:14" ht="26.25">
      <c r="B55" s="113" t="s">
        <v>22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  <row r="56" spans="2:8" ht="9" customHeight="1">
      <c r="B56" s="83"/>
      <c r="C56" s="83"/>
      <c r="D56" s="83"/>
      <c r="E56" s="83"/>
      <c r="F56" s="83"/>
      <c r="G56" s="83"/>
      <c r="H56" s="83"/>
    </row>
    <row r="57" spans="2:14" ht="15.75">
      <c r="B57" s="112" t="s">
        <v>10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</row>
    <row r="59" spans="2:14" ht="15" customHeight="1">
      <c r="B59" s="111" t="s">
        <v>42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</row>
    <row r="60" spans="2:14" ht="15" customHeight="1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</row>
    <row r="61" spans="2:14" ht="15" customHeight="1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</row>
    <row r="62" spans="2:14" ht="15" customHeight="1"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</row>
    <row r="63" spans="2:14" ht="15" customHeight="1"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</row>
    <row r="64" spans="2:14" ht="15" customHeight="1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</row>
    <row r="65" spans="2:14" ht="15" customHeight="1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</row>
    <row r="66" spans="2:14" ht="15" customHeight="1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</row>
    <row r="67" spans="2:14" ht="15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</row>
    <row r="68" spans="2:14" ht="15" customHeight="1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</row>
    <row r="69" spans="2:14" ht="15" customHeight="1"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</row>
    <row r="70" spans="2:14" ht="15" customHeight="1"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</row>
    <row r="71" spans="2:14" ht="15" customHeight="1"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</row>
    <row r="72" spans="2:14" ht="15" customHeight="1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</row>
    <row r="73" spans="2:14" ht="15" customHeight="1"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</row>
    <row r="74" spans="2:14" ht="15" customHeight="1"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</row>
    <row r="75" spans="2:14" ht="15" customHeight="1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</row>
    <row r="76" spans="2:14" ht="15" customHeight="1"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</row>
    <row r="77" spans="2:14" ht="15" customHeight="1"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</row>
    <row r="78" spans="2:14" ht="15" customHeight="1"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</row>
    <row r="79" spans="2:14" ht="15" customHeight="1"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</row>
    <row r="80" spans="2:14" ht="15" customHeight="1"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</row>
    <row r="81" spans="2:14" ht="15" customHeight="1"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</row>
    <row r="82" spans="2:14" ht="15" customHeight="1"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</row>
  </sheetData>
  <sheetProtection password="D644" sheet="1" formatCells="0" formatColumns="0" formatRows="0" insertColumns="0" insertRows="0" insertHyperlinks="0" deleteColumns="0" deleteRows="0"/>
  <mergeCells count="226">
    <mergeCell ref="M27:M28"/>
    <mergeCell ref="K34:K35"/>
    <mergeCell ref="M36:M37"/>
    <mergeCell ref="M34:M35"/>
    <mergeCell ref="L34:L35"/>
    <mergeCell ref="L36:L37"/>
    <mergeCell ref="J40:J41"/>
    <mergeCell ref="J38:J39"/>
    <mergeCell ref="K40:K41"/>
    <mergeCell ref="L40:L41"/>
    <mergeCell ref="L30:L31"/>
    <mergeCell ref="M40:M41"/>
    <mergeCell ref="K32:K33"/>
    <mergeCell ref="L38:L39"/>
    <mergeCell ref="G27:G28"/>
    <mergeCell ref="L8:L9"/>
    <mergeCell ref="L10:L11"/>
    <mergeCell ref="L12:L13"/>
    <mergeCell ref="L14:L15"/>
    <mergeCell ref="L16:L17"/>
    <mergeCell ref="I16:I17"/>
    <mergeCell ref="J27:J28"/>
    <mergeCell ref="K27:K28"/>
    <mergeCell ref="M16:M17"/>
    <mergeCell ref="N16:N17"/>
    <mergeCell ref="L21:L22"/>
    <mergeCell ref="L23:L24"/>
    <mergeCell ref="K21:K22"/>
    <mergeCell ref="N21:N22"/>
    <mergeCell ref="K19:K20"/>
    <mergeCell ref="K16:K17"/>
    <mergeCell ref="L19:L20"/>
    <mergeCell ref="M19:M20"/>
    <mergeCell ref="M14:M15"/>
    <mergeCell ref="N14:N15"/>
    <mergeCell ref="K14:K15"/>
    <mergeCell ref="C16:C17"/>
    <mergeCell ref="D16:D17"/>
    <mergeCell ref="E16:E17"/>
    <mergeCell ref="F16:F17"/>
    <mergeCell ref="G16:G17"/>
    <mergeCell ref="H16:H17"/>
    <mergeCell ref="I14:I15"/>
    <mergeCell ref="C14:C15"/>
    <mergeCell ref="D14:D15"/>
    <mergeCell ref="E14:E15"/>
    <mergeCell ref="F14:F15"/>
    <mergeCell ref="G14:G15"/>
    <mergeCell ref="H14:H15"/>
    <mergeCell ref="N10:N11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K8:K9"/>
    <mergeCell ref="M8:M9"/>
    <mergeCell ref="N8:N9"/>
    <mergeCell ref="C10:C11"/>
    <mergeCell ref="D10:D11"/>
    <mergeCell ref="E10:E11"/>
    <mergeCell ref="F10:F11"/>
    <mergeCell ref="G10:G11"/>
    <mergeCell ref="C8:C9"/>
    <mergeCell ref="M10:M11"/>
    <mergeCell ref="J12:J13"/>
    <mergeCell ref="J23:J24"/>
    <mergeCell ref="I23:I24"/>
    <mergeCell ref="J19:J20"/>
    <mergeCell ref="K10:K11"/>
    <mergeCell ref="K12:K13"/>
    <mergeCell ref="J14:J15"/>
    <mergeCell ref="J16:J17"/>
    <mergeCell ref="E23:E24"/>
    <mergeCell ref="D25:D26"/>
    <mergeCell ref="G23:G24"/>
    <mergeCell ref="E25:E26"/>
    <mergeCell ref="H8:H9"/>
    <mergeCell ref="I8:I9"/>
    <mergeCell ref="F25:F26"/>
    <mergeCell ref="I21:I22"/>
    <mergeCell ref="D23:D24"/>
    <mergeCell ref="I19:I20"/>
    <mergeCell ref="H27:H28"/>
    <mergeCell ref="I40:I41"/>
    <mergeCell ref="C27:C28"/>
    <mergeCell ref="D27:D28"/>
    <mergeCell ref="E27:E28"/>
    <mergeCell ref="F27:F28"/>
    <mergeCell ref="I34:I35"/>
    <mergeCell ref="G34:G35"/>
    <mergeCell ref="G32:G33"/>
    <mergeCell ref="C32:C33"/>
    <mergeCell ref="N44:N45"/>
    <mergeCell ref="N27:N28"/>
    <mergeCell ref="N32:N33"/>
    <mergeCell ref="M32:M33"/>
    <mergeCell ref="N38:N39"/>
    <mergeCell ref="K36:K37"/>
    <mergeCell ref="M38:M39"/>
    <mergeCell ref="L44:L45"/>
    <mergeCell ref="L27:L28"/>
    <mergeCell ref="L32:L33"/>
    <mergeCell ref="B59:N82"/>
    <mergeCell ref="B57:N57"/>
    <mergeCell ref="J36:J37"/>
    <mergeCell ref="J42:J43"/>
    <mergeCell ref="N42:N43"/>
    <mergeCell ref="J44:J45"/>
    <mergeCell ref="N40:N41"/>
    <mergeCell ref="D40:D41"/>
    <mergeCell ref="E40:E41"/>
    <mergeCell ref="B55:N55"/>
    <mergeCell ref="N34:N35"/>
    <mergeCell ref="N36:N37"/>
    <mergeCell ref="H36:H37"/>
    <mergeCell ref="I36:I37"/>
    <mergeCell ref="H34:H35"/>
    <mergeCell ref="J25:J26"/>
    <mergeCell ref="J32:J33"/>
    <mergeCell ref="J34:J35"/>
    <mergeCell ref="H25:H26"/>
    <mergeCell ref="L25:L26"/>
    <mergeCell ref="F21:F22"/>
    <mergeCell ref="B4:N4"/>
    <mergeCell ref="N19:N20"/>
    <mergeCell ref="J10:J11"/>
    <mergeCell ref="B5:B6"/>
    <mergeCell ref="F5:G5"/>
    <mergeCell ref="E5:E6"/>
    <mergeCell ref="J8:J9"/>
    <mergeCell ref="I10:I11"/>
    <mergeCell ref="H10:H11"/>
    <mergeCell ref="N23:N24"/>
    <mergeCell ref="N25:N26"/>
    <mergeCell ref="H23:H24"/>
    <mergeCell ref="K23:K24"/>
    <mergeCell ref="J21:J22"/>
    <mergeCell ref="G21:G22"/>
    <mergeCell ref="M21:M22"/>
    <mergeCell ref="M23:M24"/>
    <mergeCell ref="K25:K26"/>
    <mergeCell ref="C23:C24"/>
    <mergeCell ref="F23:F24"/>
    <mergeCell ref="H19:H20"/>
    <mergeCell ref="D8:D9"/>
    <mergeCell ref="E8:E9"/>
    <mergeCell ref="F8:F9"/>
    <mergeCell ref="G8:G9"/>
    <mergeCell ref="C21:C22"/>
    <mergeCell ref="D21:D22"/>
    <mergeCell ref="E21:E22"/>
    <mergeCell ref="D19:D20"/>
    <mergeCell ref="H32:H33"/>
    <mergeCell ref="F32:F33"/>
    <mergeCell ref="C19:C20"/>
    <mergeCell ref="H21:H22"/>
    <mergeCell ref="I27:I28"/>
    <mergeCell ref="G25:G26"/>
    <mergeCell ref="F19:F20"/>
    <mergeCell ref="I32:I33"/>
    <mergeCell ref="E19:E20"/>
    <mergeCell ref="C38:C39"/>
    <mergeCell ref="D38:D39"/>
    <mergeCell ref="D34:D35"/>
    <mergeCell ref="C34:C35"/>
    <mergeCell ref="D32:D33"/>
    <mergeCell ref="G19:G20"/>
    <mergeCell ref="C25:C26"/>
    <mergeCell ref="F34:F35"/>
    <mergeCell ref="E34:E35"/>
    <mergeCell ref="E32:E33"/>
    <mergeCell ref="E44:E45"/>
    <mergeCell ref="F44:F45"/>
    <mergeCell ref="G36:G37"/>
    <mergeCell ref="F40:F41"/>
    <mergeCell ref="G40:G41"/>
    <mergeCell ref="C36:C37"/>
    <mergeCell ref="E38:E39"/>
    <mergeCell ref="D36:D37"/>
    <mergeCell ref="E36:E37"/>
    <mergeCell ref="F36:F37"/>
    <mergeCell ref="E42:E43"/>
    <mergeCell ref="H40:H41"/>
    <mergeCell ref="F38:F39"/>
    <mergeCell ref="B56:H56"/>
    <mergeCell ref="B46:G46"/>
    <mergeCell ref="H42:H43"/>
    <mergeCell ref="G42:G43"/>
    <mergeCell ref="C42:C43"/>
    <mergeCell ref="D42:D43"/>
    <mergeCell ref="D44:D45"/>
    <mergeCell ref="M25:M26"/>
    <mergeCell ref="H44:H45"/>
    <mergeCell ref="H38:H39"/>
    <mergeCell ref="K38:K39"/>
    <mergeCell ref="I38:I39"/>
    <mergeCell ref="L42:L43"/>
    <mergeCell ref="M44:M45"/>
    <mergeCell ref="K42:K43"/>
    <mergeCell ref="I42:I43"/>
    <mergeCell ref="M42:M43"/>
    <mergeCell ref="J30:J31"/>
    <mergeCell ref="K30:K31"/>
    <mergeCell ref="K44:K45"/>
    <mergeCell ref="I25:I26"/>
    <mergeCell ref="I44:I45"/>
    <mergeCell ref="C44:C45"/>
    <mergeCell ref="G44:G45"/>
    <mergeCell ref="G38:G39"/>
    <mergeCell ref="C40:C41"/>
    <mergeCell ref="F42:F43"/>
    <mergeCell ref="M30:M31"/>
    <mergeCell ref="N30:N31"/>
    <mergeCell ref="F18:G18"/>
    <mergeCell ref="C30:C31"/>
    <mergeCell ref="D30:D31"/>
    <mergeCell ref="E30:E31"/>
    <mergeCell ref="F30:F31"/>
    <mergeCell ref="G30:G31"/>
    <mergeCell ref="H30:H31"/>
    <mergeCell ref="I30:I31"/>
  </mergeCell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Евгений</cp:lastModifiedBy>
  <cp:lastPrinted>2020-01-09T08:55:04Z</cp:lastPrinted>
  <dcterms:created xsi:type="dcterms:W3CDTF">2006-09-28T02:33:49Z</dcterms:created>
  <dcterms:modified xsi:type="dcterms:W3CDTF">2020-06-16T09:19:11Z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